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2"/>
  </bookViews>
  <sheets>
    <sheet name="หอถัง ปร.4" sheetId="1" r:id="rId1"/>
    <sheet name="หอถัง ปร.5" sheetId="2" r:id="rId2"/>
    <sheet name="ปร.4 เจาะบ่อ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<sst xmlns="http://schemas.openxmlformats.org/spreadsheetml/2006/main" count="280" uniqueCount="154">
  <si>
    <t xml:space="preserve">ประมาณการโดย  นายสัญชัย  แช่มชูงาม     วันที่ประมาณการ   </t>
  </si>
  <si>
    <t>ลำดับที่</t>
  </si>
  <si>
    <t>รายการ</t>
  </si>
  <si>
    <t>ค่าวัสดุ</t>
  </si>
  <si>
    <t>ราคาต่อหน่วย</t>
  </si>
  <si>
    <t>เป็นเงิน</t>
  </si>
  <si>
    <t>ค่าแรง</t>
  </si>
  <si>
    <t>หมายเหตุ</t>
  </si>
  <si>
    <t>ค่าวัสดุและ</t>
  </si>
  <si>
    <t>ค่าแรงงาน</t>
  </si>
  <si>
    <r>
      <t>ประมาณราคาค่อก่อสร้าง  หอถังสูงขนาด  30 ม.</t>
    </r>
    <r>
      <rPr>
        <vertAlign val="superscript"/>
        <sz val="16"/>
        <color indexed="8"/>
        <rFont val="Angsana New"/>
        <family val="1"/>
      </rPr>
      <t xml:space="preserve">3 </t>
    </r>
    <r>
      <rPr>
        <sz val="16"/>
        <color indexed="8"/>
        <rFont val="Angsana New"/>
        <family val="1"/>
      </rPr>
      <t>(ตอกเข็ม)</t>
    </r>
  </si>
  <si>
    <t xml:space="preserve"> 1. งานดิน</t>
  </si>
  <si>
    <t>ขุดดินหลุมฐานราก/ถมดิน</t>
  </si>
  <si>
    <t>ทรายหยาบ,ทรายหยาบรองพื้น</t>
  </si>
  <si>
    <t>2. งานแบบหล่อ</t>
  </si>
  <si>
    <t>ตะปู</t>
  </si>
  <si>
    <t>3. งานคอนกรีต</t>
  </si>
  <si>
    <t>คอนกรีต 1:3:5</t>
  </si>
  <si>
    <t>คอนกรีต 1:2:4 (ซีเมนต์ไม่น้อยกว่า 320 กก/ลบ.ม.)</t>
  </si>
  <si>
    <t>คอนกรีต 1:1  1/2 : 3 (ซีเมนต์ไม่น้อยกว่า 400 กก/ลบ.ม.)</t>
  </si>
  <si>
    <t>น้ำยากันซึม</t>
  </si>
  <si>
    <t>4. งานเหล็ก</t>
  </si>
  <si>
    <t>เหล็กเส้นกลม dia. 6 มม. (2.22 กก./ เส้น)</t>
  </si>
  <si>
    <t>เหล็กเส้นกลม dia. 9 มม. (4.99 กก./ เส้น)</t>
  </si>
  <si>
    <t>เหล็กเส้นกลม dia. 12 มม. (8.88 กก./ เส้น)</t>
  </si>
  <si>
    <t>เหล็กข้ออ้อย dia 16 มม. (15.8 กก./เส้น)</t>
  </si>
  <si>
    <t>เหล็กข้ออ้อย dia  20  มม. (24.7 กก./เส้น)</t>
  </si>
  <si>
    <t>ลวดผูกเหล็ก No 18</t>
  </si>
  <si>
    <t>5. งานท่ออและอุปกรณ์</t>
  </si>
  <si>
    <t>ท่อเหล็กอาบสังกะสี+ ข้อต่อยาว 6 ม. Dia 4 "</t>
  </si>
  <si>
    <t>ท่อเหล็กอาบสังกะสี+ ข้อต่อยาว 6 ม. Dia 3 "</t>
  </si>
  <si>
    <t>หน้าจานหล่ออาบสังกะสี เกลียวใน dia 4 "</t>
  </si>
  <si>
    <t>ประเก็นยาง  dia 4 "</t>
  </si>
  <si>
    <t>ข้องอเหล็กหล่อ 90 หน้าจาน 2 ด้าน dia 4" (ตีนเป็ด)</t>
  </si>
  <si>
    <t>ข้องอเหล็กหล่อ 90 หน้าจาน 2 ด้าน dia 3" (ตีนเป็ด)</t>
  </si>
  <si>
    <t xml:space="preserve">ข้องอเหล็กหล่อ 45 หน้าจาน 2 ด้าน dia 4" </t>
  </si>
  <si>
    <t>หน้าจานเหล็กหล่ออาบสังกะสี เกลียวใน dia 3 "</t>
  </si>
  <si>
    <t>ประเก็นยาง  dia 3 "</t>
  </si>
  <si>
    <t>น๊อตยึดหน้าจาน</t>
  </si>
  <si>
    <t xml:space="preserve">ข้องอเหล็กหล่อ 45 หน้าจาน 2 ด้าน dia 3" </t>
  </si>
  <si>
    <t>สามทางเหล็กหล่อหน้าจาน 3 ด้าน  dia 3"</t>
  </si>
  <si>
    <t>ประตูน้ำเหล็กหล่อบนดิน หน้าจาน dia 3" แบบพวงมาลัย</t>
  </si>
  <si>
    <t>ข้องอเหล็กหล่อ 90 หน้าจาน 2 ด้าน dia 3"</t>
  </si>
  <si>
    <t>ข้อโค้งเหล็กอาบสังกะสี 90 มม. Dia 3"</t>
  </si>
  <si>
    <t>เหล็กยึดท่อ</t>
  </si>
  <si>
    <t>น๊อตสกรูยึดท่อ dia 3/8"</t>
  </si>
  <si>
    <t>เทปพันเกลียว</t>
  </si>
  <si>
    <t>6. งานปูนฉาบ,ตบแต่ง</t>
  </si>
  <si>
    <t>ฉาบปูนเรียบธรรมดา</t>
  </si>
  <si>
    <t>7. งานทาสี</t>
  </si>
  <si>
    <t>ทาสีน้ำมัน</t>
  </si>
  <si>
    <t>ทาซีเมนต์เบส</t>
  </si>
  <si>
    <t>8. งานอื่นๆ</t>
  </si>
  <si>
    <t>บันไดเหล็กขึ้นหอถังสูงพร้อมราวกันตก</t>
  </si>
  <si>
    <t>ป้ายบอกระดับน้ำและอุปกรณ์พร้อมติดตั้ง</t>
  </si>
  <si>
    <t>เสาล่อฟ้าและอุปกรณ์พร้อมติดตั้ง</t>
  </si>
  <si>
    <t>บันไดอลูมิเนียมยาว 3.00 เมตร</t>
  </si>
  <si>
    <t>ตะแกรงมุ้งลวดอลูมิเนียม ขนาด 0.20x 0.20 ตร.ม.</t>
  </si>
  <si>
    <t>ฝาปิดช่องคนลง ขนาด 0.90 x  0.90 ม.</t>
  </si>
  <si>
    <t>แผ่นสังกะสีกันซึม เบอร์ 28 ขนาด 0.91 x  2.435 ม.</t>
  </si>
  <si>
    <t>9. เสาเข็ม</t>
  </si>
  <si>
    <r>
      <t xml:space="preserve">เสาเข็ม คอร. </t>
    </r>
    <r>
      <rPr>
        <sz val="14"/>
        <color indexed="8"/>
        <rFont val="Calibri"/>
        <family val="2"/>
      </rPr>
      <t>□</t>
    </r>
    <r>
      <rPr>
        <sz val="14"/>
        <color indexed="8"/>
        <rFont val="Angsana New"/>
        <family val="1"/>
      </rPr>
      <t xml:space="preserve"> 0.26 x 0.26 ม. ยาว 10 ม.</t>
    </r>
  </si>
  <si>
    <t>หน่วยงานออกแบบแปลนและรายการ   องค์การบริหารส่วนตำบลวังเย็น</t>
  </si>
  <si>
    <t>ค่าวัสดุและค่าแรงงาน</t>
  </si>
  <si>
    <t>รวมเป็นเงิน(บาท)</t>
  </si>
  <si>
    <t>Factor F</t>
  </si>
  <si>
    <t>แบบ ปร. 5</t>
  </si>
  <si>
    <t>ประเภทอาคารและงานโครงสร้าง</t>
  </si>
  <si>
    <t>คอนกรีตเสริมเหล็ก</t>
  </si>
  <si>
    <t>เงื่อนไข</t>
  </si>
  <si>
    <t>สรุป</t>
  </si>
  <si>
    <t xml:space="preserve">รวมค่าก่อสร้างเป็นเงินทั้งสิ้น </t>
  </si>
  <si>
    <t>คิดเป็นเงินประมาณการ</t>
  </si>
  <si>
    <t>ตัวอักษร</t>
  </si>
  <si>
    <t>จำนวน</t>
  </si>
  <si>
    <t>หน่วย</t>
  </si>
  <si>
    <t xml:space="preserve"> ลบ.ม.</t>
  </si>
  <si>
    <t>ชุด</t>
  </si>
  <si>
    <t xml:space="preserve"> กก.</t>
  </si>
  <si>
    <t>ลบ.ม.</t>
  </si>
  <si>
    <t>กก.</t>
  </si>
  <si>
    <t>รวมยอดยกไป</t>
  </si>
  <si>
    <t>รวมยอดยกมา</t>
  </si>
  <si>
    <t>ท่อน</t>
  </si>
  <si>
    <t>ตัว</t>
  </si>
  <si>
    <t>ม้วน</t>
  </si>
  <si>
    <t>ตร.ม.</t>
  </si>
  <si>
    <t>ราคาค่าแรง</t>
  </si>
  <si>
    <t>รวม 1 รายการ</t>
  </si>
  <si>
    <t>ตั้งแต่ข้อ 5.3</t>
  </si>
  <si>
    <t>ถึงข้อ 5.18</t>
  </si>
  <si>
    <t>แผ่น</t>
  </si>
  <si>
    <t>ต้น</t>
  </si>
  <si>
    <t>รวมเงิน</t>
  </si>
  <si>
    <t>คิดเป็นเงินค่างาน</t>
  </si>
  <si>
    <t xml:space="preserve">สถานที่ก่อสร้าง ม. 4   ตำบลวังเย็น  อำเภอเมืองนครปฐม  จังหวัดนครปฐม              </t>
  </si>
  <si>
    <t xml:space="preserve">สถานที่ก่อสร้าง  หมู่ 4 ตำบลวังเย็น อำเภอเมือง จังหวัดนครปฐม  </t>
  </si>
  <si>
    <t>ส่วนราชการ องค์การบริหารส่วนตำบลวังเย็น  อำเภอเมืองนครปฐม จังหวัดนครปฐม</t>
  </si>
  <si>
    <t>ลงชื่อ</t>
  </si>
  <si>
    <t>(นายสัญชัย  แช่มชูงาม) ผอ.กองช่าง</t>
  </si>
  <si>
    <t>............................................................เห็นชอบ</t>
  </si>
  <si>
    <t>(นายณัฐพงษ์  สิริเวชชะพันธ์) ปลัด อบต.</t>
  </si>
  <si>
    <t>............................................................อนุมัติ</t>
  </si>
  <si>
    <t>(นายสมบัติ  พูนขวัญ) นายก อบต.</t>
  </si>
  <si>
    <t>คณะกรรมการกำหนดราคากลาง</t>
  </si>
  <si>
    <t>......................................................ประมาณราคา</t>
  </si>
  <si>
    <t xml:space="preserve">               (นายณัฐพงษ์  สิริเวชชะพันธ์) ปลัด อบต.</t>
  </si>
  <si>
    <t>ลงชื่อ........................................................................กรรมการ</t>
  </si>
  <si>
    <t>ลิตร</t>
  </si>
  <si>
    <t>ลบ.ฟ.</t>
  </si>
  <si>
    <t>ค้ำยัน 1.5"x3"x4 เมตร</t>
  </si>
  <si>
    <t>ค่าแรงติดตั้งอุปกรณ์</t>
  </si>
  <si>
    <t>เหมา</t>
  </si>
  <si>
    <t>ทาสีน้ำพลาสติกพร้อมเขียนอักษร  " อบต.วังเย็น .</t>
  </si>
  <si>
    <t>ไม้แบบ</t>
  </si>
  <si>
    <t xml:space="preserve"> ไม้เคร่ายึดแบบ 1.5"x3"</t>
  </si>
  <si>
    <t>ท่อเหล็กอาบสังกะสี ( BS-M )Ø 6 " ยาว 6.00 ม.พร้อมข้อต่อ</t>
  </si>
  <si>
    <t>เซาะร่อง พร้อมข้อต่อ</t>
  </si>
  <si>
    <t>ท่อเหล็กอาบสังกะสี ( ASTM )Ø 6 " ยาว 6.00 ม.</t>
  </si>
  <si>
    <t>กรวดคัดขนาด 3 - 5 มม.</t>
  </si>
  <si>
    <t>ค่าแรงเจาะบ่อ</t>
  </si>
  <si>
    <t>ฐานคอนกรีตปากบ่อ</t>
  </si>
  <si>
    <t>กลบบ่อบาดานเดิม</t>
  </si>
  <si>
    <t>2. งานท่อสูบน้ำบาดาล</t>
  </si>
  <si>
    <t>ท่อเหล็กอาบสังกะสี ( BS-M )Ø 2 " ยาว 6.00 ม.พร้อมข้อต่อ</t>
  </si>
  <si>
    <t>ค่าแรงลงท่อ</t>
  </si>
  <si>
    <t>เครื่องสูบน้ำขนาด 3 แรง 2เฟส</t>
  </si>
  <si>
    <t>ตู้ควบคุมพร้อมอุปกรณ์</t>
  </si>
  <si>
    <t>สายไฟขนาด 3 x 4 sq.mm</t>
  </si>
  <si>
    <t>รวมค่างานต้นทุนทั้งสิ้น</t>
  </si>
  <si>
    <t>บ่อ</t>
  </si>
  <si>
    <t>3.งานเครื่องสูบน้ำ</t>
  </si>
  <si>
    <t>ม.</t>
  </si>
  <si>
    <t>ประมาณราคาค่อก่อสร้าง  เจาะบ่อบาดาลพร้อมติดตั้งอุปกรณ์สูบน้ำ</t>
  </si>
  <si>
    <t>ค่างานเจาะบ่อ,เครื่องสูบน้ำ</t>
  </si>
  <si>
    <t>แบบ ปร. 4        แผ่นที่ 1</t>
  </si>
  <si>
    <t>แบบ ปร. 4         แผ่นที่ 2</t>
  </si>
  <si>
    <t>แบบ ปร. 4           แผ่นที่ 3</t>
  </si>
  <si>
    <t>แบบ ปร. 4           แผ่นที่ 4</t>
  </si>
  <si>
    <t>สรุปผลการประมาณราคาค่าก่อสร้าง  ( ฉบับแก้ไขเพิ่มเติม )</t>
  </si>
  <si>
    <t>ลงชื่อ........................................................................ประธานกรรมการ</t>
  </si>
  <si>
    <t>ฝ่ายประมาณราคา   กองช่าง  องค์การบริหารตำบลวังเย็น</t>
  </si>
  <si>
    <t>22    กรกฎาคม  2558</t>
  </si>
  <si>
    <t>1.งานขุดเจาะบาดาล Ø 6 "</t>
  </si>
  <si>
    <t>แบบ ปร. 4           แผ่นที่ 1</t>
  </si>
  <si>
    <t xml:space="preserve"> 22    กรกฎาคม  2558</t>
  </si>
  <si>
    <t>เงินล่วงหน้าจ่าย             0.00%</t>
  </si>
  <si>
    <t>แบบเลขที่  สำนักบริหารจัดการน้ำ กรมทรัพยากรน้ำ</t>
  </si>
  <si>
    <t>ภาษี                            7.00%</t>
  </si>
  <si>
    <t>เงินประกันผลงานหัก       0.00%</t>
  </si>
  <si>
    <t>ดอกเบี้ยนเงินกู้               6.00%</t>
  </si>
  <si>
    <t xml:space="preserve">ประมาณราคาเมื่อวันที่    22   กรกฎาคม 2558        </t>
  </si>
  <si>
    <t xml:space="preserve">                     ( นางสาวศิรินภา  อยู่รุ่ง) </t>
  </si>
  <si>
    <t xml:space="preserve">                      ( นายประดิษฐ์  บุญวงษ์)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</si>
</sst>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sz val="14"/>
      <color indexed="8"/>
      <name val="Calibri"/>
      <family val="2"/>
    </font>
    <font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b/>
      <sz val="14"/>
      <color indexed="8"/>
      <name val="Angsana New"/>
      <family val="1"/>
    </font>
    <font>
      <sz val="16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187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43" fontId="47" fillId="0" borderId="10" xfId="36" applyFont="1" applyBorder="1" applyAlignment="1">
      <alignment horizontal="center"/>
    </xf>
    <xf numFmtId="43" fontId="47" fillId="0" borderId="10" xfId="36" applyFont="1" applyBorder="1" applyAlignment="1">
      <alignment/>
    </xf>
    <xf numFmtId="43" fontId="47" fillId="0" borderId="10" xfId="0" applyNumberFormat="1" applyFont="1" applyBorder="1" applyAlignment="1">
      <alignment/>
    </xf>
    <xf numFmtId="43" fontId="49" fillId="0" borderId="15" xfId="0" applyNumberFormat="1" applyFont="1" applyBorder="1" applyAlignment="1">
      <alignment horizontal="center"/>
    </xf>
    <xf numFmtId="43" fontId="49" fillId="0" borderId="10" xfId="36" applyFont="1" applyBorder="1" applyAlignment="1">
      <alignment/>
    </xf>
    <xf numFmtId="43" fontId="49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43" fontId="51" fillId="0" borderId="10" xfId="36" applyFont="1" applyBorder="1" applyAlignment="1">
      <alignment horizontal="center"/>
    </xf>
    <xf numFmtId="43" fontId="51" fillId="0" borderId="10" xfId="36" applyFont="1" applyBorder="1" applyAlignment="1">
      <alignment/>
    </xf>
    <xf numFmtId="0" fontId="7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43" fontId="51" fillId="0" borderId="19" xfId="0" applyNumberFormat="1" applyFont="1" applyFill="1" applyBorder="1" applyAlignment="1">
      <alignment/>
    </xf>
    <xf numFmtId="0" fontId="51" fillId="0" borderId="19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left" indent="1"/>
    </xf>
    <xf numFmtId="0" fontId="52" fillId="0" borderId="19" xfId="0" applyFont="1" applyFill="1" applyBorder="1" applyAlignment="1">
      <alignment/>
    </xf>
    <xf numFmtId="43" fontId="51" fillId="0" borderId="19" xfId="36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49" fontId="48" fillId="0" borderId="16" xfId="0" applyNumberFormat="1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1" fillId="0" borderId="16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51" fillId="0" borderId="0" xfId="0" applyFont="1" applyAlignment="1">
      <alignment horizontal="left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49" fontId="51" fillId="0" borderId="1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view="pageBreakPreview" zoomScaleSheetLayoutView="100" zoomScalePageLayoutView="0" workbookViewId="0" topLeftCell="A1">
      <selection activeCell="C5" sqref="C5:D5"/>
    </sheetView>
  </sheetViews>
  <sheetFormatPr defaultColWidth="9.140625" defaultRowHeight="15"/>
  <cols>
    <col min="1" max="1" width="7.28125" style="0" customWidth="1"/>
    <col min="2" max="2" width="38.7109375" style="0" customWidth="1"/>
    <col min="3" max="3" width="7.421875" style="0" customWidth="1"/>
    <col min="4" max="4" width="8.57421875" style="0" customWidth="1"/>
    <col min="5" max="5" width="11.8515625" style="0" customWidth="1"/>
    <col min="6" max="6" width="10.421875" style="0" customWidth="1"/>
    <col min="7" max="7" width="10.140625" style="0" customWidth="1"/>
    <col min="8" max="8" width="11.7109375" style="0" customWidth="1"/>
    <col min="9" max="9" width="12.140625" style="0" customWidth="1"/>
    <col min="10" max="10" width="8.7109375" style="0" customWidth="1"/>
  </cols>
  <sheetData>
    <row r="1" spans="1:16" s="1" customFormat="1" ht="23.25">
      <c r="A1" s="3"/>
      <c r="B1" s="3"/>
      <c r="C1" s="3"/>
      <c r="D1" s="3"/>
      <c r="E1" s="3"/>
      <c r="F1" s="3"/>
      <c r="G1" s="3"/>
      <c r="H1" s="3"/>
      <c r="I1" s="65" t="s">
        <v>135</v>
      </c>
      <c r="J1" s="65"/>
      <c r="K1" s="3"/>
      <c r="L1" s="3"/>
      <c r="M1" s="3"/>
      <c r="N1" s="3"/>
      <c r="O1" s="3"/>
      <c r="P1" s="3"/>
    </row>
    <row r="2" spans="1:16" ht="25.5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3"/>
      <c r="L2" s="3"/>
      <c r="M2" s="3"/>
      <c r="N2" s="3"/>
      <c r="O2" s="3"/>
      <c r="P2" s="3"/>
    </row>
    <row r="3" spans="1:16" ht="23.25">
      <c r="A3" s="3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3.25">
      <c r="A4" s="3" t="s">
        <v>141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3.25">
      <c r="A5" s="3" t="s">
        <v>0</v>
      </c>
      <c r="B5" s="3"/>
      <c r="C5" s="66" t="s">
        <v>142</v>
      </c>
      <c r="D5" s="6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1">
      <c r="A6" s="6" t="s">
        <v>1</v>
      </c>
      <c r="B6" s="7" t="s">
        <v>2</v>
      </c>
      <c r="C6" s="7" t="s">
        <v>74</v>
      </c>
      <c r="D6" s="7" t="s">
        <v>75</v>
      </c>
      <c r="E6" s="67" t="s">
        <v>3</v>
      </c>
      <c r="F6" s="68"/>
      <c r="G6" s="67" t="s">
        <v>6</v>
      </c>
      <c r="H6" s="68"/>
      <c r="I6" s="7" t="s">
        <v>8</v>
      </c>
      <c r="J6" s="8" t="s">
        <v>7</v>
      </c>
      <c r="K6" s="2"/>
      <c r="L6" s="2"/>
      <c r="M6" s="2"/>
      <c r="N6" s="2"/>
      <c r="O6" s="2"/>
      <c r="P6" s="2"/>
    </row>
    <row r="7" spans="1:16" ht="21">
      <c r="A7" s="9"/>
      <c r="B7" s="10"/>
      <c r="C7" s="10"/>
      <c r="D7" s="10"/>
      <c r="E7" s="11" t="s">
        <v>4</v>
      </c>
      <c r="F7" s="11" t="s">
        <v>5</v>
      </c>
      <c r="G7" s="12" t="s">
        <v>4</v>
      </c>
      <c r="H7" s="11" t="s">
        <v>5</v>
      </c>
      <c r="I7" s="10" t="s">
        <v>9</v>
      </c>
      <c r="J7" s="13"/>
      <c r="K7" s="2"/>
      <c r="L7" s="2"/>
      <c r="M7" s="2"/>
      <c r="N7" s="2"/>
      <c r="O7" s="2"/>
      <c r="P7" s="2"/>
    </row>
    <row r="8" spans="1:16" ht="21">
      <c r="A8" s="4"/>
      <c r="B8" s="5" t="s">
        <v>11</v>
      </c>
      <c r="C8" s="5"/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</row>
    <row r="9" spans="1:16" ht="21">
      <c r="A9" s="14">
        <v>1.1</v>
      </c>
      <c r="B9" s="4" t="s">
        <v>12</v>
      </c>
      <c r="C9" s="21">
        <v>9.5</v>
      </c>
      <c r="D9" s="14" t="s">
        <v>76</v>
      </c>
      <c r="E9" s="22">
        <v>0</v>
      </c>
      <c r="F9" s="22">
        <f>SUM(C9)*E9</f>
        <v>0</v>
      </c>
      <c r="G9" s="22">
        <v>99</v>
      </c>
      <c r="H9" s="22">
        <f>SUM(C9)*G9</f>
        <v>940.5</v>
      </c>
      <c r="I9" s="22">
        <f>SUM(F9)+H9</f>
        <v>940.5</v>
      </c>
      <c r="J9" s="4"/>
      <c r="K9" s="2"/>
      <c r="L9" s="2"/>
      <c r="M9" s="2"/>
      <c r="N9" s="2"/>
      <c r="O9" s="2"/>
      <c r="P9" s="2"/>
    </row>
    <row r="10" spans="1:16" ht="21">
      <c r="A10" s="14">
        <v>1.2</v>
      </c>
      <c r="B10" s="4" t="s">
        <v>13</v>
      </c>
      <c r="C10" s="21">
        <v>5</v>
      </c>
      <c r="D10" s="14" t="s">
        <v>76</v>
      </c>
      <c r="E10" s="22">
        <v>373</v>
      </c>
      <c r="F10" s="22">
        <f aca="true" t="shared" si="0" ref="F10:F24">SUM(C10)*E10</f>
        <v>1865</v>
      </c>
      <c r="G10" s="22">
        <v>99</v>
      </c>
      <c r="H10" s="22">
        <f aca="true" t="shared" si="1" ref="H10:H24">SUM(C10)*G10</f>
        <v>495</v>
      </c>
      <c r="I10" s="22">
        <f aca="true" t="shared" si="2" ref="I10:I24">SUM(F10)+H10</f>
        <v>2360</v>
      </c>
      <c r="J10" s="4"/>
      <c r="K10" s="2"/>
      <c r="L10" s="2"/>
      <c r="M10" s="2"/>
      <c r="N10" s="2"/>
      <c r="O10" s="2"/>
      <c r="P10" s="2"/>
    </row>
    <row r="11" spans="1:16" ht="21">
      <c r="A11" s="14"/>
      <c r="B11" s="5" t="s">
        <v>14</v>
      </c>
      <c r="C11" s="21"/>
      <c r="D11" s="14"/>
      <c r="E11" s="22"/>
      <c r="F11" s="22">
        <f t="shared" si="0"/>
        <v>0</v>
      </c>
      <c r="G11" s="22"/>
      <c r="H11" s="22">
        <f>SUM(C11)*G11</f>
        <v>0</v>
      </c>
      <c r="I11" s="22">
        <f t="shared" si="2"/>
        <v>0</v>
      </c>
      <c r="J11" s="4"/>
      <c r="K11" s="2"/>
      <c r="L11" s="2"/>
      <c r="M11" s="2"/>
      <c r="N11" s="2"/>
      <c r="O11" s="2"/>
      <c r="P11" s="2"/>
    </row>
    <row r="12" spans="1:16" ht="21">
      <c r="A12" s="14">
        <v>2.1</v>
      </c>
      <c r="B12" s="4" t="s">
        <v>115</v>
      </c>
      <c r="C12" s="21">
        <v>80</v>
      </c>
      <c r="D12" s="14" t="s">
        <v>109</v>
      </c>
      <c r="E12" s="22">
        <v>500</v>
      </c>
      <c r="F12" s="22">
        <f t="shared" si="0"/>
        <v>40000</v>
      </c>
      <c r="G12" s="22">
        <v>0</v>
      </c>
      <c r="H12" s="22">
        <f t="shared" si="1"/>
        <v>0</v>
      </c>
      <c r="I12" s="22">
        <f t="shared" si="2"/>
        <v>40000</v>
      </c>
      <c r="J12" s="4"/>
      <c r="K12" s="2"/>
      <c r="L12" s="2"/>
      <c r="M12" s="2"/>
      <c r="N12" s="2"/>
      <c r="O12" s="2"/>
      <c r="P12" s="2"/>
    </row>
    <row r="13" spans="1:16" ht="21">
      <c r="A13" s="14">
        <v>2.2</v>
      </c>
      <c r="B13" s="28" t="s">
        <v>114</v>
      </c>
      <c r="C13" s="21">
        <v>265</v>
      </c>
      <c r="D13" s="14" t="s">
        <v>109</v>
      </c>
      <c r="E13" s="22">
        <v>500</v>
      </c>
      <c r="F13" s="22">
        <f t="shared" si="0"/>
        <v>132500</v>
      </c>
      <c r="G13" s="22">
        <v>154</v>
      </c>
      <c r="H13" s="22">
        <f t="shared" si="1"/>
        <v>40810</v>
      </c>
      <c r="I13" s="22">
        <f t="shared" si="2"/>
        <v>173310</v>
      </c>
      <c r="J13" s="4"/>
      <c r="K13" s="2"/>
      <c r="L13" s="2"/>
      <c r="M13" s="2"/>
      <c r="N13" s="2"/>
      <c r="O13" s="2"/>
      <c r="P13" s="2"/>
    </row>
    <row r="14" spans="1:16" ht="21">
      <c r="A14" s="14">
        <v>2.3</v>
      </c>
      <c r="B14" s="4" t="s">
        <v>110</v>
      </c>
      <c r="C14" s="21">
        <v>75</v>
      </c>
      <c r="D14" s="14" t="s">
        <v>109</v>
      </c>
      <c r="E14" s="22">
        <v>440</v>
      </c>
      <c r="F14" s="22">
        <f t="shared" si="0"/>
        <v>33000</v>
      </c>
      <c r="G14" s="22"/>
      <c r="H14" s="22">
        <f t="shared" si="1"/>
        <v>0</v>
      </c>
      <c r="I14" s="22">
        <f t="shared" si="2"/>
        <v>33000</v>
      </c>
      <c r="J14" s="4"/>
      <c r="K14" s="2"/>
      <c r="L14" s="2"/>
      <c r="M14" s="2"/>
      <c r="N14" s="2"/>
      <c r="O14" s="2"/>
      <c r="P14" s="2"/>
    </row>
    <row r="15" spans="1:16" ht="21">
      <c r="A15" s="14">
        <v>2.4</v>
      </c>
      <c r="B15" s="4" t="s">
        <v>15</v>
      </c>
      <c r="C15" s="21">
        <v>65</v>
      </c>
      <c r="D15" s="14" t="s">
        <v>78</v>
      </c>
      <c r="E15" s="22">
        <v>58</v>
      </c>
      <c r="F15" s="22">
        <f>SUM(C15)*E15</f>
        <v>3770</v>
      </c>
      <c r="G15" s="22"/>
      <c r="H15" s="22">
        <f t="shared" si="1"/>
        <v>0</v>
      </c>
      <c r="I15" s="22">
        <f t="shared" si="2"/>
        <v>3770</v>
      </c>
      <c r="J15" s="4"/>
      <c r="K15" s="2"/>
      <c r="L15" s="2"/>
      <c r="M15" s="2"/>
      <c r="N15" s="2"/>
      <c r="O15" s="2"/>
      <c r="P15" s="2"/>
    </row>
    <row r="16" spans="1:16" ht="21">
      <c r="A16" s="14"/>
      <c r="B16" s="5" t="s">
        <v>16</v>
      </c>
      <c r="C16" s="22"/>
      <c r="D16" s="4"/>
      <c r="E16" s="22"/>
      <c r="F16" s="22">
        <f t="shared" si="0"/>
        <v>0</v>
      </c>
      <c r="G16" s="22"/>
      <c r="H16" s="22">
        <f t="shared" si="1"/>
        <v>0</v>
      </c>
      <c r="I16" s="22">
        <f t="shared" si="2"/>
        <v>0</v>
      </c>
      <c r="J16" s="4"/>
      <c r="K16" s="2"/>
      <c r="L16" s="2"/>
      <c r="M16" s="2"/>
      <c r="N16" s="2"/>
      <c r="O16" s="2"/>
      <c r="P16" s="2"/>
    </row>
    <row r="17" spans="1:16" ht="21">
      <c r="A17" s="14">
        <v>3.1</v>
      </c>
      <c r="B17" s="4" t="s">
        <v>17</v>
      </c>
      <c r="C17" s="21">
        <v>1</v>
      </c>
      <c r="D17" s="14" t="s">
        <v>76</v>
      </c>
      <c r="E17" s="22">
        <v>1700</v>
      </c>
      <c r="F17" s="22">
        <f t="shared" si="0"/>
        <v>1700</v>
      </c>
      <c r="G17" s="22">
        <v>398</v>
      </c>
      <c r="H17" s="22">
        <f t="shared" si="1"/>
        <v>398</v>
      </c>
      <c r="I17" s="22">
        <f t="shared" si="2"/>
        <v>2098</v>
      </c>
      <c r="J17" s="4"/>
      <c r="K17" s="2"/>
      <c r="L17" s="2"/>
      <c r="M17" s="2"/>
      <c r="N17" s="2"/>
      <c r="O17" s="2"/>
      <c r="P17" s="2"/>
    </row>
    <row r="18" spans="1:16" ht="21">
      <c r="A18" s="14">
        <v>3.2</v>
      </c>
      <c r="B18" s="4" t="s">
        <v>18</v>
      </c>
      <c r="C18" s="21">
        <v>21</v>
      </c>
      <c r="D18" s="14" t="s">
        <v>79</v>
      </c>
      <c r="E18" s="22">
        <v>2000</v>
      </c>
      <c r="F18" s="22">
        <f t="shared" si="0"/>
        <v>42000</v>
      </c>
      <c r="G18" s="22">
        <v>398</v>
      </c>
      <c r="H18" s="22">
        <f t="shared" si="1"/>
        <v>8358</v>
      </c>
      <c r="I18" s="22">
        <f t="shared" si="2"/>
        <v>50358</v>
      </c>
      <c r="J18" s="4"/>
      <c r="K18" s="2"/>
      <c r="L18" s="2"/>
      <c r="M18" s="2"/>
      <c r="N18" s="2"/>
      <c r="O18" s="2"/>
      <c r="P18" s="2"/>
    </row>
    <row r="19" spans="1:16" ht="21">
      <c r="A19" s="14">
        <v>3.3</v>
      </c>
      <c r="B19" s="4" t="s">
        <v>19</v>
      </c>
      <c r="C19" s="21">
        <v>10</v>
      </c>
      <c r="D19" s="14" t="s">
        <v>76</v>
      </c>
      <c r="E19" s="22">
        <v>2100</v>
      </c>
      <c r="F19" s="22">
        <f t="shared" si="0"/>
        <v>21000</v>
      </c>
      <c r="G19" s="22">
        <v>436</v>
      </c>
      <c r="H19" s="22">
        <f t="shared" si="1"/>
        <v>4360</v>
      </c>
      <c r="I19" s="22">
        <f t="shared" si="2"/>
        <v>25360</v>
      </c>
      <c r="J19" s="4"/>
      <c r="K19" s="2"/>
      <c r="L19" s="2"/>
      <c r="M19" s="2"/>
      <c r="N19" s="2"/>
      <c r="O19" s="2"/>
      <c r="P19" s="2"/>
    </row>
    <row r="20" spans="1:16" ht="21">
      <c r="A20" s="14">
        <v>3.4</v>
      </c>
      <c r="B20" s="4" t="s">
        <v>20</v>
      </c>
      <c r="C20" s="21">
        <v>38</v>
      </c>
      <c r="D20" s="14" t="s">
        <v>108</v>
      </c>
      <c r="E20" s="22">
        <v>65</v>
      </c>
      <c r="F20" s="22">
        <f t="shared" si="0"/>
        <v>2470</v>
      </c>
      <c r="G20" s="22"/>
      <c r="H20" s="22">
        <f t="shared" si="1"/>
        <v>0</v>
      </c>
      <c r="I20" s="22">
        <f t="shared" si="2"/>
        <v>2470</v>
      </c>
      <c r="J20" s="4"/>
      <c r="K20" s="2"/>
      <c r="L20" s="2"/>
      <c r="M20" s="2"/>
      <c r="N20" s="2"/>
      <c r="O20" s="2"/>
      <c r="P20" s="2"/>
    </row>
    <row r="21" spans="1:16" ht="21">
      <c r="A21" s="14"/>
      <c r="B21" s="5" t="s">
        <v>21</v>
      </c>
      <c r="C21" s="21"/>
      <c r="D21" s="14"/>
      <c r="E21" s="22"/>
      <c r="F21" s="22">
        <f t="shared" si="0"/>
        <v>0</v>
      </c>
      <c r="G21" s="22"/>
      <c r="H21" s="22">
        <f t="shared" si="1"/>
        <v>0</v>
      </c>
      <c r="I21" s="22">
        <f t="shared" si="2"/>
        <v>0</v>
      </c>
      <c r="J21" s="4"/>
      <c r="K21" s="2"/>
      <c r="L21" s="2"/>
      <c r="M21" s="2"/>
      <c r="N21" s="2"/>
      <c r="O21" s="2"/>
      <c r="P21" s="2"/>
    </row>
    <row r="22" spans="1:16" ht="21">
      <c r="A22" s="14">
        <v>4.1</v>
      </c>
      <c r="B22" s="4" t="s">
        <v>22</v>
      </c>
      <c r="C22" s="21">
        <v>65</v>
      </c>
      <c r="D22" s="14" t="s">
        <v>80</v>
      </c>
      <c r="E22" s="22">
        <v>64.4</v>
      </c>
      <c r="F22" s="22">
        <f t="shared" si="0"/>
        <v>4186</v>
      </c>
      <c r="G22" s="22">
        <v>3.401</v>
      </c>
      <c r="H22" s="22">
        <f t="shared" si="1"/>
        <v>221.065</v>
      </c>
      <c r="I22" s="22">
        <f t="shared" si="2"/>
        <v>4407.065</v>
      </c>
      <c r="J22" s="4"/>
      <c r="K22" s="2"/>
      <c r="L22" s="2"/>
      <c r="M22" s="2"/>
      <c r="N22" s="2"/>
      <c r="O22" s="2"/>
      <c r="P22" s="2"/>
    </row>
    <row r="23" spans="1:16" ht="21">
      <c r="A23" s="14">
        <v>4.2</v>
      </c>
      <c r="B23" s="4" t="s">
        <v>23</v>
      </c>
      <c r="C23" s="21">
        <v>1028</v>
      </c>
      <c r="D23" s="16" t="s">
        <v>80</v>
      </c>
      <c r="E23" s="22">
        <v>22.37</v>
      </c>
      <c r="F23" s="22">
        <f t="shared" si="0"/>
        <v>22996.36</v>
      </c>
      <c r="G23" s="22">
        <v>3.401</v>
      </c>
      <c r="H23" s="22">
        <f t="shared" si="1"/>
        <v>3496.2279999999996</v>
      </c>
      <c r="I23" s="22">
        <f t="shared" si="2"/>
        <v>26492.588</v>
      </c>
      <c r="J23" s="4"/>
      <c r="K23" s="2"/>
      <c r="L23" s="2"/>
      <c r="M23" s="2"/>
      <c r="N23" s="2"/>
      <c r="O23" s="2"/>
      <c r="P23" s="2"/>
    </row>
    <row r="24" spans="1:16" ht="21">
      <c r="A24" s="14">
        <v>4.3</v>
      </c>
      <c r="B24" s="4" t="s">
        <v>24</v>
      </c>
      <c r="C24" s="21">
        <v>2593</v>
      </c>
      <c r="D24" s="14" t="s">
        <v>78</v>
      </c>
      <c r="E24" s="22">
        <v>20.86</v>
      </c>
      <c r="F24" s="22">
        <f t="shared" si="0"/>
        <v>54089.979999999996</v>
      </c>
      <c r="G24" s="22">
        <v>3.4</v>
      </c>
      <c r="H24" s="22">
        <f t="shared" si="1"/>
        <v>8816.199999999999</v>
      </c>
      <c r="I24" s="22">
        <f t="shared" si="2"/>
        <v>62906.17999999999</v>
      </c>
      <c r="J24" s="4"/>
      <c r="K24" s="2"/>
      <c r="L24" s="2"/>
      <c r="M24" s="2"/>
      <c r="N24" s="2"/>
      <c r="O24" s="2"/>
      <c r="P24" s="2"/>
    </row>
    <row r="25" spans="1:16" ht="21">
      <c r="A25" s="14"/>
      <c r="B25" s="11" t="s">
        <v>81</v>
      </c>
      <c r="C25" s="15"/>
      <c r="D25" s="4"/>
      <c r="E25" s="4"/>
      <c r="F25" s="4"/>
      <c r="G25" s="4"/>
      <c r="H25" s="4"/>
      <c r="I25" s="22">
        <f>SUM(I8:I24)</f>
        <v>427472.333</v>
      </c>
      <c r="J25" s="4"/>
      <c r="K25" s="2"/>
      <c r="L25" s="2"/>
      <c r="M25" s="2"/>
      <c r="N25" s="2"/>
      <c r="O25" s="2"/>
      <c r="P25" s="2"/>
    </row>
    <row r="26" spans="1:16" ht="23.25">
      <c r="A26" s="3"/>
      <c r="B26" s="3"/>
      <c r="C26" s="3"/>
      <c r="D26" s="3"/>
      <c r="E26" s="3"/>
      <c r="F26" s="3"/>
      <c r="G26" s="3"/>
      <c r="H26" s="3"/>
      <c r="I26" s="65" t="s">
        <v>136</v>
      </c>
      <c r="J26" s="65"/>
      <c r="K26" s="2"/>
      <c r="L26" s="2"/>
      <c r="M26" s="2"/>
      <c r="N26" s="2"/>
      <c r="O26" s="2"/>
      <c r="P26" s="2"/>
    </row>
    <row r="27" spans="1:16" ht="25.5">
      <c r="A27" s="65" t="s">
        <v>10</v>
      </c>
      <c r="B27" s="65"/>
      <c r="C27" s="65"/>
      <c r="D27" s="65"/>
      <c r="E27" s="65"/>
      <c r="F27" s="65"/>
      <c r="G27" s="65"/>
      <c r="H27" s="65"/>
      <c r="I27" s="65"/>
      <c r="J27" s="65"/>
      <c r="K27" s="2"/>
      <c r="L27" s="2"/>
      <c r="M27" s="2"/>
      <c r="N27" s="2"/>
      <c r="O27" s="2"/>
      <c r="P27" s="2"/>
    </row>
    <row r="28" spans="1:16" ht="23.25">
      <c r="A28" s="3" t="s">
        <v>95</v>
      </c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</row>
    <row r="29" spans="1:16" ht="23.25">
      <c r="A29" s="3" t="s">
        <v>141</v>
      </c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</row>
    <row r="30" spans="1:16" ht="23.25">
      <c r="A30" s="3" t="s">
        <v>0</v>
      </c>
      <c r="B30" s="3"/>
      <c r="C30" s="66" t="s">
        <v>142</v>
      </c>
      <c r="D30" s="66"/>
      <c r="E30" s="3"/>
      <c r="F30" s="3"/>
      <c r="G30" s="3"/>
      <c r="H30" s="3"/>
      <c r="I30" s="3"/>
      <c r="J30" s="3"/>
      <c r="K30" s="2"/>
      <c r="L30" s="2"/>
      <c r="M30" s="2"/>
      <c r="N30" s="2"/>
      <c r="O30" s="2"/>
      <c r="P30" s="2"/>
    </row>
    <row r="31" spans="1:16" ht="21">
      <c r="A31" s="6" t="s">
        <v>1</v>
      </c>
      <c r="B31" s="7" t="s">
        <v>2</v>
      </c>
      <c r="C31" s="7" t="s">
        <v>74</v>
      </c>
      <c r="D31" s="7" t="s">
        <v>75</v>
      </c>
      <c r="E31" s="67" t="s">
        <v>3</v>
      </c>
      <c r="F31" s="68"/>
      <c r="G31" s="67" t="s">
        <v>6</v>
      </c>
      <c r="H31" s="68"/>
      <c r="I31" s="7" t="s">
        <v>8</v>
      </c>
      <c r="J31" s="8" t="s">
        <v>7</v>
      </c>
      <c r="K31" s="2"/>
      <c r="L31" s="2"/>
      <c r="M31" s="2"/>
      <c r="N31" s="2"/>
      <c r="O31" s="2"/>
      <c r="P31" s="2"/>
    </row>
    <row r="32" spans="1:16" ht="21">
      <c r="A32" s="9"/>
      <c r="B32" s="10"/>
      <c r="C32" s="10"/>
      <c r="D32" s="10"/>
      <c r="E32" s="11" t="s">
        <v>4</v>
      </c>
      <c r="F32" s="11" t="s">
        <v>5</v>
      </c>
      <c r="G32" s="12" t="s">
        <v>4</v>
      </c>
      <c r="H32" s="11" t="s">
        <v>5</v>
      </c>
      <c r="I32" s="10" t="s">
        <v>9</v>
      </c>
      <c r="J32" s="13"/>
      <c r="K32" s="2"/>
      <c r="L32" s="2"/>
      <c r="M32" s="2"/>
      <c r="N32" s="2"/>
      <c r="O32" s="2"/>
      <c r="P32" s="2"/>
    </row>
    <row r="33" spans="1:16" ht="21">
      <c r="A33" s="9"/>
      <c r="B33" s="10" t="s">
        <v>82</v>
      </c>
      <c r="C33" s="10"/>
      <c r="D33" s="10"/>
      <c r="E33" s="11"/>
      <c r="F33" s="11"/>
      <c r="G33" s="12"/>
      <c r="H33" s="11"/>
      <c r="I33" s="24">
        <f>SUM(I25)</f>
        <v>427472.333</v>
      </c>
      <c r="J33" s="13"/>
      <c r="K33" s="2"/>
      <c r="L33" s="2"/>
      <c r="M33" s="2"/>
      <c r="N33" s="2"/>
      <c r="O33" s="2"/>
      <c r="P33" s="2"/>
    </row>
    <row r="34" spans="1:16" ht="21">
      <c r="A34" s="14">
        <v>4.4</v>
      </c>
      <c r="B34" s="4" t="s">
        <v>25</v>
      </c>
      <c r="C34" s="22">
        <v>485.2</v>
      </c>
      <c r="D34" s="14" t="s">
        <v>80</v>
      </c>
      <c r="E34" s="22">
        <v>20.91</v>
      </c>
      <c r="F34" s="22">
        <f>SUM(C34)*E34</f>
        <v>10145.532</v>
      </c>
      <c r="G34" s="22">
        <v>3.4</v>
      </c>
      <c r="H34" s="22">
        <f>SUM(C34)*G34</f>
        <v>1649.6799999999998</v>
      </c>
      <c r="I34" s="22">
        <f>SUM(F34)+H34</f>
        <v>11795.212</v>
      </c>
      <c r="J34" s="4"/>
      <c r="K34" s="2"/>
      <c r="L34" s="2"/>
      <c r="M34" s="2"/>
      <c r="N34" s="2"/>
      <c r="O34" s="2"/>
      <c r="P34" s="2"/>
    </row>
    <row r="35" spans="1:16" ht="21">
      <c r="A35" s="14">
        <v>4.5</v>
      </c>
      <c r="B35" s="28" t="s">
        <v>26</v>
      </c>
      <c r="C35" s="22">
        <v>2560</v>
      </c>
      <c r="D35" s="14" t="s">
        <v>80</v>
      </c>
      <c r="E35" s="22">
        <v>21.85</v>
      </c>
      <c r="F35" s="22">
        <f aca="true" t="shared" si="3" ref="F35:F49">SUM(C35)*E35</f>
        <v>55936</v>
      </c>
      <c r="G35" s="22">
        <v>3.4</v>
      </c>
      <c r="H35" s="22">
        <f aca="true" t="shared" si="4" ref="H35:H49">SUM(C35)*G35</f>
        <v>8704</v>
      </c>
      <c r="I35" s="22">
        <f aca="true" t="shared" si="5" ref="I35:I49">SUM(F35)+H35</f>
        <v>64640</v>
      </c>
      <c r="J35" s="4"/>
      <c r="K35" s="2"/>
      <c r="L35" s="2"/>
      <c r="M35" s="2"/>
      <c r="N35" s="2"/>
      <c r="O35" s="2"/>
      <c r="P35" s="2"/>
    </row>
    <row r="36" spans="1:16" ht="21">
      <c r="A36" s="14">
        <v>4.6</v>
      </c>
      <c r="B36" s="4" t="s">
        <v>27</v>
      </c>
      <c r="C36" s="22">
        <v>148</v>
      </c>
      <c r="D36" s="14" t="s">
        <v>80</v>
      </c>
      <c r="E36" s="22">
        <v>32.24</v>
      </c>
      <c r="F36" s="22">
        <f t="shared" si="3"/>
        <v>4771.52</v>
      </c>
      <c r="G36" s="22">
        <v>0</v>
      </c>
      <c r="H36" s="22">
        <f t="shared" si="4"/>
        <v>0</v>
      </c>
      <c r="I36" s="22">
        <f t="shared" si="5"/>
        <v>4771.52</v>
      </c>
      <c r="J36" s="4"/>
      <c r="K36" s="2"/>
      <c r="L36" s="2"/>
      <c r="M36" s="2"/>
      <c r="N36" s="2"/>
      <c r="O36" s="2"/>
      <c r="P36" s="2"/>
    </row>
    <row r="37" spans="1:16" ht="21">
      <c r="A37" s="14"/>
      <c r="B37" s="5" t="s">
        <v>28</v>
      </c>
      <c r="C37" s="25"/>
      <c r="D37" s="14"/>
      <c r="E37" s="22"/>
      <c r="F37" s="22"/>
      <c r="G37" s="22"/>
      <c r="H37" s="22"/>
      <c r="I37" s="22"/>
      <c r="J37" s="4"/>
      <c r="K37" s="2"/>
      <c r="L37" s="2"/>
      <c r="M37" s="2"/>
      <c r="N37" s="2"/>
      <c r="O37" s="2"/>
      <c r="P37" s="2"/>
    </row>
    <row r="38" spans="1:16" ht="21">
      <c r="A38" s="14">
        <v>5.1</v>
      </c>
      <c r="B38" s="4" t="s">
        <v>29</v>
      </c>
      <c r="C38" s="22">
        <v>3</v>
      </c>
      <c r="D38" s="14" t="s">
        <v>83</v>
      </c>
      <c r="E38" s="22">
        <v>3200</v>
      </c>
      <c r="F38" s="22">
        <f t="shared" si="3"/>
        <v>9600</v>
      </c>
      <c r="G38" s="22">
        <v>0</v>
      </c>
      <c r="H38" s="22">
        <f t="shared" si="4"/>
        <v>0</v>
      </c>
      <c r="I38" s="22">
        <f t="shared" si="5"/>
        <v>9600</v>
      </c>
      <c r="J38" s="4"/>
      <c r="K38" s="2"/>
      <c r="L38" s="2"/>
      <c r="M38" s="2"/>
      <c r="N38" s="2"/>
      <c r="O38" s="2"/>
      <c r="P38" s="2"/>
    </row>
    <row r="39" spans="1:16" ht="21">
      <c r="A39" s="14">
        <v>5.2</v>
      </c>
      <c r="B39" s="4" t="s">
        <v>30</v>
      </c>
      <c r="C39" s="22">
        <v>6</v>
      </c>
      <c r="D39" s="14" t="s">
        <v>83</v>
      </c>
      <c r="E39" s="22">
        <v>2000</v>
      </c>
      <c r="F39" s="22">
        <f t="shared" si="3"/>
        <v>12000</v>
      </c>
      <c r="G39" s="22">
        <v>0</v>
      </c>
      <c r="H39" s="22">
        <f t="shared" si="4"/>
        <v>0</v>
      </c>
      <c r="I39" s="22">
        <f t="shared" si="5"/>
        <v>12000</v>
      </c>
      <c r="J39" s="4"/>
      <c r="K39" s="2"/>
      <c r="L39" s="2"/>
      <c r="M39" s="2"/>
      <c r="N39" s="2"/>
      <c r="O39" s="2"/>
      <c r="P39" s="2"/>
    </row>
    <row r="40" spans="1:16" ht="21">
      <c r="A40" s="14">
        <v>5.3</v>
      </c>
      <c r="B40" s="4" t="s">
        <v>31</v>
      </c>
      <c r="C40" s="22">
        <v>9</v>
      </c>
      <c r="D40" s="14" t="s">
        <v>84</v>
      </c>
      <c r="E40" s="22">
        <v>310</v>
      </c>
      <c r="F40" s="22">
        <f t="shared" si="3"/>
        <v>2790</v>
      </c>
      <c r="G40" s="22">
        <v>0</v>
      </c>
      <c r="H40" s="22">
        <f t="shared" si="4"/>
        <v>0</v>
      </c>
      <c r="I40" s="22">
        <f t="shared" si="5"/>
        <v>2790</v>
      </c>
      <c r="J40" s="4"/>
      <c r="K40" s="2"/>
      <c r="L40" s="2"/>
      <c r="M40" s="2"/>
      <c r="N40" s="2"/>
      <c r="O40" s="2"/>
      <c r="P40" s="2"/>
    </row>
    <row r="41" spans="1:16" ht="21">
      <c r="A41" s="14">
        <v>5.4</v>
      </c>
      <c r="B41" s="4" t="s">
        <v>32</v>
      </c>
      <c r="C41" s="22">
        <v>14</v>
      </c>
      <c r="D41" s="14" t="s">
        <v>84</v>
      </c>
      <c r="E41" s="22">
        <v>25</v>
      </c>
      <c r="F41" s="22">
        <f t="shared" si="3"/>
        <v>350</v>
      </c>
      <c r="G41" s="22">
        <v>0</v>
      </c>
      <c r="H41" s="22">
        <f t="shared" si="4"/>
        <v>0</v>
      </c>
      <c r="I41" s="22">
        <f t="shared" si="5"/>
        <v>350</v>
      </c>
      <c r="J41" s="4"/>
      <c r="K41" s="2"/>
      <c r="L41" s="2"/>
      <c r="M41" s="2"/>
      <c r="N41" s="2"/>
      <c r="O41" s="2"/>
      <c r="P41" s="2"/>
    </row>
    <row r="42" spans="1:16" ht="21">
      <c r="A42" s="14">
        <v>5.5</v>
      </c>
      <c r="B42" s="4" t="s">
        <v>33</v>
      </c>
      <c r="C42" s="22">
        <v>2</v>
      </c>
      <c r="D42" s="14" t="s">
        <v>84</v>
      </c>
      <c r="E42" s="22">
        <v>1800</v>
      </c>
      <c r="F42" s="22">
        <f t="shared" si="3"/>
        <v>3600</v>
      </c>
      <c r="G42" s="22">
        <v>0</v>
      </c>
      <c r="H42" s="22">
        <f t="shared" si="4"/>
        <v>0</v>
      </c>
      <c r="I42" s="22">
        <f t="shared" si="5"/>
        <v>3600</v>
      </c>
      <c r="J42" s="4"/>
      <c r="K42" s="2"/>
      <c r="L42" s="2"/>
      <c r="M42" s="2"/>
      <c r="N42" s="2"/>
      <c r="O42" s="2"/>
      <c r="P42" s="2"/>
    </row>
    <row r="43" spans="1:16" ht="21">
      <c r="A43" s="14">
        <v>5.6</v>
      </c>
      <c r="B43" s="4" t="s">
        <v>34</v>
      </c>
      <c r="C43" s="22">
        <v>1</v>
      </c>
      <c r="D43" s="14" t="s">
        <v>84</v>
      </c>
      <c r="E43" s="22">
        <v>1400</v>
      </c>
      <c r="F43" s="22">
        <f t="shared" si="3"/>
        <v>1400</v>
      </c>
      <c r="G43" s="22">
        <v>0</v>
      </c>
      <c r="H43" s="22">
        <f t="shared" si="4"/>
        <v>0</v>
      </c>
      <c r="I43" s="22">
        <f t="shared" si="5"/>
        <v>1400</v>
      </c>
      <c r="J43" s="4"/>
      <c r="K43" s="2"/>
      <c r="L43" s="2"/>
      <c r="M43" s="2"/>
      <c r="N43" s="2"/>
      <c r="O43" s="2"/>
      <c r="P43" s="2"/>
    </row>
    <row r="44" spans="1:16" ht="21">
      <c r="A44" s="14">
        <v>5.7</v>
      </c>
      <c r="B44" s="4" t="s">
        <v>35</v>
      </c>
      <c r="C44" s="22">
        <v>2</v>
      </c>
      <c r="D44" s="14" t="s">
        <v>84</v>
      </c>
      <c r="E44" s="22">
        <v>1150</v>
      </c>
      <c r="F44" s="22">
        <f t="shared" si="3"/>
        <v>2300</v>
      </c>
      <c r="G44" s="22">
        <v>0</v>
      </c>
      <c r="H44" s="22">
        <f t="shared" si="4"/>
        <v>0</v>
      </c>
      <c r="I44" s="22">
        <f t="shared" si="5"/>
        <v>2300</v>
      </c>
      <c r="J44" s="4" t="s">
        <v>87</v>
      </c>
      <c r="K44" s="2"/>
      <c r="L44" s="2"/>
      <c r="M44" s="2"/>
      <c r="N44" s="2"/>
      <c r="O44" s="2"/>
      <c r="P44" s="2"/>
    </row>
    <row r="45" spans="1:16" ht="21">
      <c r="A45" s="14">
        <v>5.8</v>
      </c>
      <c r="B45" s="4" t="s">
        <v>36</v>
      </c>
      <c r="C45" s="22">
        <v>25</v>
      </c>
      <c r="D45" s="14" t="s">
        <v>84</v>
      </c>
      <c r="E45" s="22">
        <v>250</v>
      </c>
      <c r="F45" s="22">
        <f t="shared" si="3"/>
        <v>6250</v>
      </c>
      <c r="G45" s="22">
        <v>0</v>
      </c>
      <c r="H45" s="22">
        <f t="shared" si="4"/>
        <v>0</v>
      </c>
      <c r="I45" s="22">
        <f t="shared" si="5"/>
        <v>6250</v>
      </c>
      <c r="J45" s="4" t="s">
        <v>88</v>
      </c>
      <c r="K45" s="2"/>
      <c r="L45" s="2"/>
      <c r="M45" s="2"/>
      <c r="N45" s="2"/>
      <c r="O45" s="2"/>
      <c r="P45" s="2"/>
    </row>
    <row r="46" spans="1:16" ht="21">
      <c r="A46" s="14">
        <v>5.9</v>
      </c>
      <c r="B46" s="4" t="s">
        <v>37</v>
      </c>
      <c r="C46" s="22">
        <v>42</v>
      </c>
      <c r="D46" s="14" t="s">
        <v>84</v>
      </c>
      <c r="E46" s="22">
        <v>20</v>
      </c>
      <c r="F46" s="22">
        <f t="shared" si="3"/>
        <v>840</v>
      </c>
      <c r="G46" s="22">
        <v>0</v>
      </c>
      <c r="H46" s="22">
        <v>0</v>
      </c>
      <c r="I46" s="22">
        <f t="shared" si="5"/>
        <v>840</v>
      </c>
      <c r="J46" s="4" t="s">
        <v>89</v>
      </c>
      <c r="K46" s="2"/>
      <c r="L46" s="2"/>
      <c r="M46" s="2"/>
      <c r="N46" s="2"/>
      <c r="O46" s="2"/>
      <c r="P46" s="2"/>
    </row>
    <row r="47" spans="1:16" ht="21">
      <c r="A47" s="17">
        <v>5.1</v>
      </c>
      <c r="B47" s="4" t="s">
        <v>38</v>
      </c>
      <c r="C47" s="22">
        <v>280</v>
      </c>
      <c r="D47" s="14" t="s">
        <v>84</v>
      </c>
      <c r="E47" s="22">
        <v>10</v>
      </c>
      <c r="F47" s="22">
        <f t="shared" si="3"/>
        <v>2800</v>
      </c>
      <c r="G47" s="22">
        <v>0</v>
      </c>
      <c r="H47" s="22">
        <f t="shared" si="4"/>
        <v>0</v>
      </c>
      <c r="I47" s="22">
        <f t="shared" si="5"/>
        <v>2800</v>
      </c>
      <c r="J47" s="4" t="s">
        <v>90</v>
      </c>
      <c r="K47" s="2"/>
      <c r="L47" s="2"/>
      <c r="M47" s="2"/>
      <c r="N47" s="2"/>
      <c r="O47" s="2"/>
      <c r="P47" s="2"/>
    </row>
    <row r="48" spans="1:16" ht="21">
      <c r="A48" s="14">
        <v>5.11</v>
      </c>
      <c r="B48" s="4" t="s">
        <v>39</v>
      </c>
      <c r="C48" s="22">
        <v>4</v>
      </c>
      <c r="D48" s="14" t="s">
        <v>84</v>
      </c>
      <c r="E48" s="22">
        <v>1400</v>
      </c>
      <c r="F48" s="22">
        <f t="shared" si="3"/>
        <v>5600</v>
      </c>
      <c r="G48" s="22">
        <v>0</v>
      </c>
      <c r="H48" s="22">
        <f t="shared" si="4"/>
        <v>0</v>
      </c>
      <c r="I48" s="22">
        <f t="shared" si="5"/>
        <v>5600</v>
      </c>
      <c r="J48" s="4"/>
      <c r="K48" s="2"/>
      <c r="L48" s="2"/>
      <c r="M48" s="2"/>
      <c r="N48" s="2"/>
      <c r="O48" s="2"/>
      <c r="P48" s="2"/>
    </row>
    <row r="49" spans="1:16" ht="21">
      <c r="A49" s="17">
        <v>5.12</v>
      </c>
      <c r="B49" s="4" t="s">
        <v>40</v>
      </c>
      <c r="C49" s="22">
        <v>1</v>
      </c>
      <c r="D49" s="14" t="s">
        <v>84</v>
      </c>
      <c r="E49" s="22">
        <v>1800</v>
      </c>
      <c r="F49" s="22">
        <f t="shared" si="3"/>
        <v>1800</v>
      </c>
      <c r="G49" s="22">
        <v>0</v>
      </c>
      <c r="H49" s="22">
        <f t="shared" si="4"/>
        <v>0</v>
      </c>
      <c r="I49" s="22">
        <f t="shared" si="5"/>
        <v>1800</v>
      </c>
      <c r="J49" s="4"/>
      <c r="K49" s="2"/>
      <c r="L49" s="2"/>
      <c r="M49" s="2"/>
      <c r="N49" s="2"/>
      <c r="O49" s="2"/>
      <c r="P49" s="2"/>
    </row>
    <row r="50" spans="1:16" ht="21">
      <c r="A50" s="14"/>
      <c r="B50" s="11" t="s">
        <v>81</v>
      </c>
      <c r="C50" s="4"/>
      <c r="D50" s="14"/>
      <c r="E50" s="4"/>
      <c r="F50" s="4"/>
      <c r="G50" s="4"/>
      <c r="H50" s="4"/>
      <c r="I50" s="23">
        <f>SUM(I33:I49)</f>
        <v>558009.065</v>
      </c>
      <c r="J50" s="4"/>
      <c r="K50" s="2"/>
      <c r="L50" s="2"/>
      <c r="M50" s="2"/>
      <c r="N50" s="2"/>
      <c r="O50" s="2"/>
      <c r="P50" s="2"/>
    </row>
    <row r="51" spans="1:16" ht="23.25">
      <c r="A51" s="3"/>
      <c r="B51" s="3"/>
      <c r="C51" s="3"/>
      <c r="D51" s="3"/>
      <c r="E51" s="3"/>
      <c r="F51" s="3"/>
      <c r="G51" s="3"/>
      <c r="H51" s="3"/>
      <c r="I51" s="65" t="s">
        <v>137</v>
      </c>
      <c r="J51" s="65"/>
      <c r="K51" s="2"/>
      <c r="L51" s="2"/>
      <c r="M51" s="2"/>
      <c r="N51" s="2"/>
      <c r="O51" s="2"/>
      <c r="P51" s="2"/>
    </row>
    <row r="52" spans="1:16" ht="25.5">
      <c r="A52" s="65" t="s">
        <v>10</v>
      </c>
      <c r="B52" s="65"/>
      <c r="C52" s="65"/>
      <c r="D52" s="65"/>
      <c r="E52" s="65"/>
      <c r="F52" s="65"/>
      <c r="G52" s="65"/>
      <c r="H52" s="65"/>
      <c r="I52" s="65"/>
      <c r="J52" s="65"/>
      <c r="K52" s="2"/>
      <c r="L52" s="2"/>
      <c r="M52" s="2"/>
      <c r="N52" s="2"/>
      <c r="O52" s="2"/>
      <c r="P52" s="2"/>
    </row>
    <row r="53" spans="1:16" ht="23.25">
      <c r="A53" s="3" t="s">
        <v>95</v>
      </c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</row>
    <row r="54" spans="1:16" ht="23.25">
      <c r="A54" s="3" t="s">
        <v>141</v>
      </c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</row>
    <row r="55" spans="1:16" ht="23.25">
      <c r="A55" s="3" t="s">
        <v>0</v>
      </c>
      <c r="B55" s="3"/>
      <c r="C55" s="66" t="s">
        <v>142</v>
      </c>
      <c r="D55" s="66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</row>
    <row r="56" spans="1:16" ht="21">
      <c r="A56" s="6" t="s">
        <v>1</v>
      </c>
      <c r="B56" s="7" t="s">
        <v>2</v>
      </c>
      <c r="C56" s="7" t="s">
        <v>74</v>
      </c>
      <c r="D56" s="7" t="s">
        <v>75</v>
      </c>
      <c r="E56" s="67" t="s">
        <v>3</v>
      </c>
      <c r="F56" s="68"/>
      <c r="G56" s="67" t="s">
        <v>6</v>
      </c>
      <c r="H56" s="68"/>
      <c r="I56" s="7" t="s">
        <v>8</v>
      </c>
      <c r="J56" s="8" t="s">
        <v>7</v>
      </c>
      <c r="K56" s="2"/>
      <c r="L56" s="2"/>
      <c r="M56" s="2"/>
      <c r="N56" s="2"/>
      <c r="O56" s="2"/>
      <c r="P56" s="2"/>
    </row>
    <row r="57" spans="1:16" ht="21">
      <c r="A57" s="9"/>
      <c r="B57" s="10"/>
      <c r="C57" s="10"/>
      <c r="D57" s="10"/>
      <c r="E57" s="11" t="s">
        <v>4</v>
      </c>
      <c r="F57" s="11" t="s">
        <v>5</v>
      </c>
      <c r="G57" s="12" t="s">
        <v>4</v>
      </c>
      <c r="H57" s="11" t="s">
        <v>5</v>
      </c>
      <c r="I57" s="10" t="s">
        <v>9</v>
      </c>
      <c r="J57" s="13"/>
      <c r="K57" s="2"/>
      <c r="L57" s="2"/>
      <c r="M57" s="2"/>
      <c r="N57" s="2"/>
      <c r="O57" s="2"/>
      <c r="P57" s="2"/>
    </row>
    <row r="58" spans="1:16" ht="21">
      <c r="A58" s="9"/>
      <c r="B58" s="10" t="s">
        <v>82</v>
      </c>
      <c r="C58" s="10"/>
      <c r="D58" s="10"/>
      <c r="E58" s="11"/>
      <c r="F58" s="11"/>
      <c r="G58" s="12"/>
      <c r="H58" s="11"/>
      <c r="I58" s="24">
        <f>SUM(I50)</f>
        <v>558009.065</v>
      </c>
      <c r="J58" s="13"/>
      <c r="K58" s="2"/>
      <c r="L58" s="2"/>
      <c r="M58" s="2"/>
      <c r="N58" s="2"/>
      <c r="O58" s="2"/>
      <c r="P58" s="2"/>
    </row>
    <row r="59" spans="1:16" ht="21">
      <c r="A59" s="14">
        <v>5.13</v>
      </c>
      <c r="B59" s="4" t="s">
        <v>41</v>
      </c>
      <c r="C59" s="4">
        <v>1</v>
      </c>
      <c r="D59" s="14" t="s">
        <v>77</v>
      </c>
      <c r="E59" s="22">
        <v>3500</v>
      </c>
      <c r="F59" s="22">
        <f>SUM(C59)*E59</f>
        <v>3500</v>
      </c>
      <c r="G59" s="22">
        <v>0</v>
      </c>
      <c r="H59" s="22">
        <f>SUM(C59)*G59</f>
        <v>0</v>
      </c>
      <c r="I59" s="22">
        <f>SUM(F59)+H59</f>
        <v>3500</v>
      </c>
      <c r="J59" s="4"/>
      <c r="K59" s="2"/>
      <c r="L59" s="2"/>
      <c r="M59" s="2"/>
      <c r="N59" s="2"/>
      <c r="O59" s="2"/>
      <c r="P59" s="2"/>
    </row>
    <row r="60" spans="1:16" ht="21">
      <c r="A60" s="14">
        <v>5.14</v>
      </c>
      <c r="B60" s="4" t="s">
        <v>42</v>
      </c>
      <c r="C60" s="4">
        <v>1</v>
      </c>
      <c r="D60" s="14" t="s">
        <v>84</v>
      </c>
      <c r="E60" s="22">
        <v>1400</v>
      </c>
      <c r="F60" s="22">
        <f aca="true" t="shared" si="6" ref="F60:F73">SUM(C60)*E60</f>
        <v>1400</v>
      </c>
      <c r="G60" s="22">
        <v>0</v>
      </c>
      <c r="H60" s="22">
        <f aca="true" t="shared" si="7" ref="H60:H73">SUM(C60)*G60</f>
        <v>0</v>
      </c>
      <c r="I60" s="22">
        <f aca="true" t="shared" si="8" ref="I60:I73">SUM(F60)+H60</f>
        <v>1400</v>
      </c>
      <c r="J60" s="4"/>
      <c r="K60" s="2"/>
      <c r="L60" s="2"/>
      <c r="M60" s="2"/>
      <c r="N60" s="2"/>
      <c r="O60" s="2"/>
      <c r="P60" s="2"/>
    </row>
    <row r="61" spans="1:16" ht="21">
      <c r="A61" s="14">
        <v>5.15</v>
      </c>
      <c r="B61" s="4" t="s">
        <v>43</v>
      </c>
      <c r="C61" s="4">
        <v>1</v>
      </c>
      <c r="D61" s="14" t="s">
        <v>84</v>
      </c>
      <c r="E61" s="22">
        <v>500</v>
      </c>
      <c r="F61" s="22">
        <f t="shared" si="6"/>
        <v>500</v>
      </c>
      <c r="G61" s="22">
        <v>0</v>
      </c>
      <c r="H61" s="22">
        <f t="shared" si="7"/>
        <v>0</v>
      </c>
      <c r="I61" s="22">
        <f t="shared" si="8"/>
        <v>500</v>
      </c>
      <c r="J61" s="4"/>
      <c r="K61" s="2"/>
      <c r="L61" s="2"/>
      <c r="M61" s="2"/>
      <c r="N61" s="2"/>
      <c r="O61" s="2"/>
      <c r="P61" s="2"/>
    </row>
    <row r="62" spans="1:16" ht="21">
      <c r="A62" s="14">
        <v>5.16</v>
      </c>
      <c r="B62" s="4" t="s">
        <v>44</v>
      </c>
      <c r="C62" s="4">
        <v>24</v>
      </c>
      <c r="D62" s="14" t="s">
        <v>77</v>
      </c>
      <c r="E62" s="22">
        <v>140</v>
      </c>
      <c r="F62" s="22">
        <f t="shared" si="6"/>
        <v>3360</v>
      </c>
      <c r="G62" s="22">
        <v>0</v>
      </c>
      <c r="H62" s="22">
        <f t="shared" si="7"/>
        <v>0</v>
      </c>
      <c r="I62" s="22">
        <f t="shared" si="8"/>
        <v>3360</v>
      </c>
      <c r="J62" s="4"/>
      <c r="K62" s="2"/>
      <c r="L62" s="2"/>
      <c r="M62" s="2"/>
      <c r="N62" s="2"/>
      <c r="O62" s="2"/>
      <c r="P62" s="2"/>
    </row>
    <row r="63" spans="1:16" ht="21">
      <c r="A63" s="14">
        <v>5.17</v>
      </c>
      <c r="B63" s="4" t="s">
        <v>45</v>
      </c>
      <c r="C63" s="4">
        <v>72</v>
      </c>
      <c r="D63" s="14" t="s">
        <v>84</v>
      </c>
      <c r="E63" s="22">
        <v>10</v>
      </c>
      <c r="F63" s="22">
        <f t="shared" si="6"/>
        <v>720</v>
      </c>
      <c r="G63" s="22">
        <v>0</v>
      </c>
      <c r="H63" s="22">
        <f t="shared" si="7"/>
        <v>0</v>
      </c>
      <c r="I63" s="22">
        <f t="shared" si="8"/>
        <v>720</v>
      </c>
      <c r="J63" s="4"/>
      <c r="K63" s="2"/>
      <c r="L63" s="2"/>
      <c r="M63" s="2"/>
      <c r="N63" s="2"/>
      <c r="O63" s="2"/>
      <c r="P63" s="2"/>
    </row>
    <row r="64" spans="1:16" ht="21">
      <c r="A64" s="14">
        <v>5.18</v>
      </c>
      <c r="B64" s="4" t="s">
        <v>46</v>
      </c>
      <c r="C64" s="4">
        <v>24</v>
      </c>
      <c r="D64" s="14" t="s">
        <v>85</v>
      </c>
      <c r="E64" s="22">
        <v>20</v>
      </c>
      <c r="F64" s="22">
        <f t="shared" si="6"/>
        <v>480</v>
      </c>
      <c r="G64" s="22">
        <v>0</v>
      </c>
      <c r="H64" s="22">
        <f t="shared" si="7"/>
        <v>0</v>
      </c>
      <c r="I64" s="22">
        <f t="shared" si="8"/>
        <v>480</v>
      </c>
      <c r="J64" s="4"/>
      <c r="K64" s="2"/>
      <c r="L64" s="2"/>
      <c r="M64" s="2"/>
      <c r="N64" s="2"/>
      <c r="O64" s="2"/>
      <c r="P64" s="2"/>
    </row>
    <row r="65" spans="1:16" ht="21">
      <c r="A65" s="14">
        <v>5.19</v>
      </c>
      <c r="B65" s="4" t="s">
        <v>111</v>
      </c>
      <c r="C65" s="4">
        <v>1</v>
      </c>
      <c r="D65" s="14" t="s">
        <v>112</v>
      </c>
      <c r="E65" s="22">
        <v>0</v>
      </c>
      <c r="F65" s="22">
        <f>SUM(C65)*E65</f>
        <v>0</v>
      </c>
      <c r="G65" s="22">
        <v>15000</v>
      </c>
      <c r="H65" s="22">
        <f>SUM(C65)*G65</f>
        <v>15000</v>
      </c>
      <c r="I65" s="22">
        <f>SUM(F65)+H65</f>
        <v>15000</v>
      </c>
      <c r="J65" s="4"/>
      <c r="K65" s="2"/>
      <c r="L65" s="2"/>
      <c r="M65" s="2"/>
      <c r="N65" s="2"/>
      <c r="O65" s="2"/>
      <c r="P65" s="2"/>
    </row>
    <row r="66" spans="1:16" ht="21">
      <c r="A66" s="14"/>
      <c r="B66" s="5" t="s">
        <v>47</v>
      </c>
      <c r="C66" s="5"/>
      <c r="D66" s="14"/>
      <c r="E66" s="22"/>
      <c r="F66" s="22"/>
      <c r="G66" s="22"/>
      <c r="H66" s="22"/>
      <c r="I66" s="22"/>
      <c r="J66" s="4"/>
      <c r="K66" s="2"/>
      <c r="L66" s="2"/>
      <c r="M66" s="2"/>
      <c r="N66" s="2"/>
      <c r="O66" s="2"/>
      <c r="P66" s="2"/>
    </row>
    <row r="67" spans="1:16" ht="21">
      <c r="A67" s="14">
        <v>6.1</v>
      </c>
      <c r="B67" s="4" t="s">
        <v>48</v>
      </c>
      <c r="C67" s="4">
        <v>180</v>
      </c>
      <c r="D67" s="14" t="s">
        <v>86</v>
      </c>
      <c r="E67" s="22">
        <v>37</v>
      </c>
      <c r="F67" s="22">
        <f t="shared" si="6"/>
        <v>6660</v>
      </c>
      <c r="G67" s="22">
        <v>46</v>
      </c>
      <c r="H67" s="22">
        <f t="shared" si="7"/>
        <v>8280</v>
      </c>
      <c r="I67" s="22">
        <f t="shared" si="8"/>
        <v>14940</v>
      </c>
      <c r="J67" s="4"/>
      <c r="K67" s="2"/>
      <c r="L67" s="2"/>
      <c r="M67" s="2"/>
      <c r="N67" s="2"/>
      <c r="O67" s="2"/>
      <c r="P67" s="2"/>
    </row>
    <row r="68" spans="1:16" ht="21">
      <c r="A68" s="14"/>
      <c r="B68" s="5" t="s">
        <v>49</v>
      </c>
      <c r="C68" s="5"/>
      <c r="D68" s="4"/>
      <c r="E68" s="22"/>
      <c r="F68" s="22"/>
      <c r="G68" s="22"/>
      <c r="H68" s="22"/>
      <c r="I68" s="22"/>
      <c r="J68" s="4"/>
      <c r="K68" s="2"/>
      <c r="L68" s="2"/>
      <c r="M68" s="2"/>
      <c r="N68" s="2"/>
      <c r="O68" s="2"/>
      <c r="P68" s="2"/>
    </row>
    <row r="69" spans="1:16" ht="21">
      <c r="A69" s="14">
        <v>7.1</v>
      </c>
      <c r="B69" s="4" t="s">
        <v>113</v>
      </c>
      <c r="C69" s="4">
        <v>216</v>
      </c>
      <c r="D69" s="14" t="s">
        <v>86</v>
      </c>
      <c r="E69" s="22">
        <v>45</v>
      </c>
      <c r="F69" s="22">
        <f t="shared" si="6"/>
        <v>9720</v>
      </c>
      <c r="G69" s="22">
        <v>100</v>
      </c>
      <c r="H69" s="22">
        <f t="shared" si="7"/>
        <v>21600</v>
      </c>
      <c r="I69" s="22">
        <f t="shared" si="8"/>
        <v>31320</v>
      </c>
      <c r="J69" s="4"/>
      <c r="K69" s="2"/>
      <c r="L69" s="2"/>
      <c r="M69" s="2"/>
      <c r="N69" s="2"/>
      <c r="O69" s="2"/>
      <c r="P69" s="2"/>
    </row>
    <row r="70" spans="1:16" ht="21">
      <c r="A70" s="14">
        <v>7.2</v>
      </c>
      <c r="B70" s="4" t="s">
        <v>50</v>
      </c>
      <c r="C70" s="4">
        <v>28</v>
      </c>
      <c r="D70" s="14" t="s">
        <v>86</v>
      </c>
      <c r="E70" s="22">
        <v>55</v>
      </c>
      <c r="F70" s="22">
        <f t="shared" si="6"/>
        <v>1540</v>
      </c>
      <c r="G70" s="22">
        <v>35</v>
      </c>
      <c r="H70" s="22">
        <f t="shared" si="7"/>
        <v>980</v>
      </c>
      <c r="I70" s="22">
        <f t="shared" si="8"/>
        <v>2520</v>
      </c>
      <c r="J70" s="4"/>
      <c r="K70" s="2"/>
      <c r="L70" s="2"/>
      <c r="M70" s="2"/>
      <c r="N70" s="2"/>
      <c r="O70" s="2"/>
      <c r="P70" s="2"/>
    </row>
    <row r="71" spans="1:16" ht="21">
      <c r="A71" s="14">
        <v>7.3</v>
      </c>
      <c r="B71" s="4" t="s">
        <v>51</v>
      </c>
      <c r="C71" s="4">
        <v>64</v>
      </c>
      <c r="D71" s="14" t="s">
        <v>86</v>
      </c>
      <c r="E71" s="22">
        <v>110</v>
      </c>
      <c r="F71" s="22">
        <f t="shared" si="6"/>
        <v>7040</v>
      </c>
      <c r="G71" s="22">
        <v>50</v>
      </c>
      <c r="H71" s="22">
        <f t="shared" si="7"/>
        <v>3200</v>
      </c>
      <c r="I71" s="22">
        <f t="shared" si="8"/>
        <v>10240</v>
      </c>
      <c r="J71" s="4"/>
      <c r="K71" s="2"/>
      <c r="L71" s="2"/>
      <c r="M71" s="2"/>
      <c r="N71" s="2"/>
      <c r="O71" s="2"/>
      <c r="P71" s="2"/>
    </row>
    <row r="72" spans="1:16" ht="21">
      <c r="A72" s="14"/>
      <c r="B72" s="5" t="s">
        <v>52</v>
      </c>
      <c r="C72" s="5"/>
      <c r="D72" s="14"/>
      <c r="E72" s="22"/>
      <c r="F72" s="22"/>
      <c r="G72" s="22"/>
      <c r="H72" s="22"/>
      <c r="I72" s="22"/>
      <c r="J72" s="4"/>
      <c r="K72" s="2"/>
      <c r="L72" s="2"/>
      <c r="M72" s="2"/>
      <c r="N72" s="2"/>
      <c r="O72" s="2"/>
      <c r="P72" s="2"/>
    </row>
    <row r="73" spans="1:16" ht="21">
      <c r="A73" s="18">
        <v>8.1</v>
      </c>
      <c r="B73" s="4" t="s">
        <v>53</v>
      </c>
      <c r="C73" s="4">
        <v>1</v>
      </c>
      <c r="D73" s="14" t="s">
        <v>77</v>
      </c>
      <c r="E73" s="22">
        <v>25000</v>
      </c>
      <c r="F73" s="22">
        <f t="shared" si="6"/>
        <v>25000</v>
      </c>
      <c r="G73" s="22">
        <v>3000</v>
      </c>
      <c r="H73" s="22">
        <f t="shared" si="7"/>
        <v>3000</v>
      </c>
      <c r="I73" s="22">
        <f t="shared" si="8"/>
        <v>28000</v>
      </c>
      <c r="J73" s="4"/>
      <c r="K73" s="2"/>
      <c r="L73" s="2"/>
      <c r="M73" s="2"/>
      <c r="N73" s="2"/>
      <c r="O73" s="2"/>
      <c r="P73" s="2"/>
    </row>
    <row r="74" spans="1:16" ht="21">
      <c r="A74" s="18"/>
      <c r="B74" s="4"/>
      <c r="C74" s="4"/>
      <c r="D74" s="14"/>
      <c r="E74" s="4"/>
      <c r="F74" s="4"/>
      <c r="G74" s="4"/>
      <c r="H74" s="4"/>
      <c r="I74" s="4"/>
      <c r="J74" s="4"/>
      <c r="K74" s="2"/>
      <c r="L74" s="2"/>
      <c r="M74" s="2"/>
      <c r="N74" s="2"/>
      <c r="O74" s="2"/>
      <c r="P74" s="2"/>
    </row>
    <row r="75" spans="1:16" ht="21">
      <c r="A75" s="18"/>
      <c r="B75" s="11" t="s">
        <v>81</v>
      </c>
      <c r="C75" s="4"/>
      <c r="D75" s="14"/>
      <c r="E75" s="4"/>
      <c r="F75" s="4"/>
      <c r="G75" s="4"/>
      <c r="H75" s="4"/>
      <c r="I75" s="26">
        <f>SUM(I58:I74)</f>
        <v>669989.065</v>
      </c>
      <c r="J75" s="4"/>
      <c r="K75" s="2"/>
      <c r="L75" s="2"/>
      <c r="M75" s="2"/>
      <c r="N75" s="2"/>
      <c r="O75" s="2"/>
      <c r="P75" s="2"/>
    </row>
    <row r="76" spans="1:16" ht="23.25">
      <c r="A76" s="3"/>
      <c r="B76" s="3"/>
      <c r="C76" s="3"/>
      <c r="D76" s="3"/>
      <c r="E76" s="3"/>
      <c r="F76" s="3"/>
      <c r="G76" s="3"/>
      <c r="H76" s="3"/>
      <c r="I76" s="65" t="s">
        <v>138</v>
      </c>
      <c r="J76" s="65"/>
      <c r="K76" s="2"/>
      <c r="L76" s="2"/>
      <c r="M76" s="2"/>
      <c r="N76" s="2"/>
      <c r="O76" s="2"/>
      <c r="P76" s="2"/>
    </row>
    <row r="77" spans="1:16" ht="25.5">
      <c r="A77" s="65" t="s">
        <v>10</v>
      </c>
      <c r="B77" s="65"/>
      <c r="C77" s="65"/>
      <c r="D77" s="65"/>
      <c r="E77" s="65"/>
      <c r="F77" s="65"/>
      <c r="G77" s="65"/>
      <c r="H77" s="65"/>
      <c r="I77" s="65"/>
      <c r="J77" s="65"/>
      <c r="K77" s="2"/>
      <c r="L77" s="2"/>
      <c r="M77" s="2"/>
      <c r="N77" s="2"/>
      <c r="O77" s="2"/>
      <c r="P77" s="2"/>
    </row>
    <row r="78" spans="1:16" ht="23.25">
      <c r="A78" s="3" t="s">
        <v>95</v>
      </c>
      <c r="B78" s="3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</row>
    <row r="79" spans="1:16" ht="23.25">
      <c r="A79" s="3" t="s">
        <v>141</v>
      </c>
      <c r="B79" s="3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</row>
    <row r="80" spans="1:16" ht="23.25">
      <c r="A80" s="3" t="s">
        <v>0</v>
      </c>
      <c r="B80" s="3"/>
      <c r="C80" s="66" t="s">
        <v>142</v>
      </c>
      <c r="D80" s="66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</row>
    <row r="81" spans="1:16" ht="21">
      <c r="A81" s="6" t="s">
        <v>1</v>
      </c>
      <c r="B81" s="7" t="s">
        <v>2</v>
      </c>
      <c r="C81" s="7" t="s">
        <v>74</v>
      </c>
      <c r="D81" s="7" t="s">
        <v>75</v>
      </c>
      <c r="E81" s="67" t="s">
        <v>3</v>
      </c>
      <c r="F81" s="68"/>
      <c r="G81" s="67" t="s">
        <v>6</v>
      </c>
      <c r="H81" s="68"/>
      <c r="I81" s="7" t="s">
        <v>8</v>
      </c>
      <c r="J81" s="8" t="s">
        <v>7</v>
      </c>
      <c r="K81" s="2"/>
      <c r="L81" s="2"/>
      <c r="M81" s="2"/>
      <c r="N81" s="2"/>
      <c r="O81" s="2"/>
      <c r="P81" s="2"/>
    </row>
    <row r="82" spans="1:16" ht="21">
      <c r="A82" s="9"/>
      <c r="B82" s="10"/>
      <c r="C82" s="10"/>
      <c r="D82" s="10"/>
      <c r="E82" s="11" t="s">
        <v>4</v>
      </c>
      <c r="F82" s="11" t="s">
        <v>5</v>
      </c>
      <c r="G82" s="12" t="s">
        <v>4</v>
      </c>
      <c r="H82" s="11" t="s">
        <v>5</v>
      </c>
      <c r="I82" s="10" t="s">
        <v>9</v>
      </c>
      <c r="J82" s="13"/>
      <c r="K82" s="2"/>
      <c r="L82" s="2"/>
      <c r="M82" s="2"/>
      <c r="N82" s="2"/>
      <c r="O82" s="2"/>
      <c r="P82" s="2"/>
    </row>
    <row r="83" spans="1:16" ht="21">
      <c r="A83" s="18"/>
      <c r="B83" s="11" t="s">
        <v>82</v>
      </c>
      <c r="C83" s="4"/>
      <c r="D83" s="14"/>
      <c r="E83" s="4"/>
      <c r="F83" s="4"/>
      <c r="G83" s="4"/>
      <c r="H83" s="4"/>
      <c r="I83" s="26">
        <f>SUM(I75)</f>
        <v>669989.065</v>
      </c>
      <c r="J83" s="4"/>
      <c r="K83" s="2"/>
      <c r="L83" s="2"/>
      <c r="M83" s="2"/>
      <c r="N83" s="2"/>
      <c r="O83" s="2"/>
      <c r="P83" s="2"/>
    </row>
    <row r="84" spans="1:16" ht="21">
      <c r="A84" s="14">
        <v>8.2</v>
      </c>
      <c r="B84" s="4" t="s">
        <v>54</v>
      </c>
      <c r="C84" s="4">
        <v>1</v>
      </c>
      <c r="D84" s="14" t="s">
        <v>77</v>
      </c>
      <c r="E84" s="22">
        <v>5500</v>
      </c>
      <c r="F84" s="22">
        <v>5500</v>
      </c>
      <c r="G84" s="22">
        <v>2000</v>
      </c>
      <c r="H84" s="22">
        <f>SUM(C84)*G84</f>
        <v>2000</v>
      </c>
      <c r="I84" s="22">
        <f>SUM(F84)+H84</f>
        <v>7500</v>
      </c>
      <c r="J84" s="4"/>
      <c r="K84" s="2"/>
      <c r="L84" s="2"/>
      <c r="M84" s="2"/>
      <c r="N84" s="2"/>
      <c r="O84" s="2"/>
      <c r="P84" s="2"/>
    </row>
    <row r="85" spans="1:16" ht="21">
      <c r="A85" s="18">
        <v>8.3</v>
      </c>
      <c r="B85" s="4" t="s">
        <v>55</v>
      </c>
      <c r="C85" s="4">
        <v>1</v>
      </c>
      <c r="D85" s="16" t="s">
        <v>77</v>
      </c>
      <c r="E85" s="22">
        <v>6000</v>
      </c>
      <c r="F85" s="22">
        <f aca="true" t="shared" si="9" ref="F85:F91">SUM(C85)*E85</f>
        <v>6000</v>
      </c>
      <c r="G85" s="22">
        <v>2000</v>
      </c>
      <c r="H85" s="22">
        <f aca="true" t="shared" si="10" ref="H85:H91">SUM(C85)*G85</f>
        <v>2000</v>
      </c>
      <c r="I85" s="22">
        <f aca="true" t="shared" si="11" ref="I85:I91">SUM(F85)+H85</f>
        <v>8000</v>
      </c>
      <c r="J85" s="4"/>
      <c r="K85" s="2"/>
      <c r="L85" s="2"/>
      <c r="M85" s="2"/>
      <c r="N85" s="2"/>
      <c r="O85" s="2"/>
      <c r="P85" s="2"/>
    </row>
    <row r="86" spans="1:16" ht="21">
      <c r="A86" s="14">
        <v>8.4</v>
      </c>
      <c r="B86" s="4" t="s">
        <v>56</v>
      </c>
      <c r="C86" s="4">
        <v>1</v>
      </c>
      <c r="D86" s="14" t="s">
        <v>77</v>
      </c>
      <c r="E86" s="22">
        <v>5000</v>
      </c>
      <c r="F86" s="22">
        <f t="shared" si="9"/>
        <v>5000</v>
      </c>
      <c r="G86" s="22">
        <v>0</v>
      </c>
      <c r="H86" s="22">
        <f t="shared" si="10"/>
        <v>0</v>
      </c>
      <c r="I86" s="22">
        <f t="shared" si="11"/>
        <v>5000</v>
      </c>
      <c r="J86" s="4"/>
      <c r="K86" s="2"/>
      <c r="L86" s="2"/>
      <c r="M86" s="2"/>
      <c r="N86" s="2"/>
      <c r="O86" s="2"/>
      <c r="P86" s="2"/>
    </row>
    <row r="87" spans="1:16" ht="21">
      <c r="A87" s="18">
        <v>8.5</v>
      </c>
      <c r="B87" s="19" t="s">
        <v>57</v>
      </c>
      <c r="C87" s="27">
        <v>7</v>
      </c>
      <c r="D87" s="14" t="s">
        <v>91</v>
      </c>
      <c r="E87" s="22">
        <v>300</v>
      </c>
      <c r="F87" s="22">
        <v>265</v>
      </c>
      <c r="G87" s="22">
        <v>0</v>
      </c>
      <c r="H87" s="22">
        <f t="shared" si="10"/>
        <v>0</v>
      </c>
      <c r="I87" s="22">
        <f t="shared" si="11"/>
        <v>265</v>
      </c>
      <c r="J87" s="4"/>
      <c r="K87" s="2"/>
      <c r="L87" s="2"/>
      <c r="M87" s="2"/>
      <c r="N87" s="2"/>
      <c r="O87" s="2"/>
      <c r="P87" s="2"/>
    </row>
    <row r="88" spans="1:16" ht="21">
      <c r="A88" s="14">
        <v>8.6</v>
      </c>
      <c r="B88" s="4" t="s">
        <v>59</v>
      </c>
      <c r="C88" s="4">
        <v>3</v>
      </c>
      <c r="D88" s="14" t="s">
        <v>91</v>
      </c>
      <c r="E88" s="22">
        <v>300</v>
      </c>
      <c r="F88" s="22">
        <v>500</v>
      </c>
      <c r="G88" s="22">
        <v>0</v>
      </c>
      <c r="H88" s="22">
        <f t="shared" si="10"/>
        <v>0</v>
      </c>
      <c r="I88" s="22">
        <f t="shared" si="11"/>
        <v>500</v>
      </c>
      <c r="J88" s="4"/>
      <c r="K88" s="2"/>
      <c r="L88" s="2"/>
      <c r="M88" s="2"/>
      <c r="N88" s="2"/>
      <c r="O88" s="2"/>
      <c r="P88" s="2"/>
    </row>
    <row r="89" spans="1:16" ht="21">
      <c r="A89" s="14">
        <v>8.7</v>
      </c>
      <c r="B89" s="4" t="s">
        <v>58</v>
      </c>
      <c r="C89" s="4">
        <v>1</v>
      </c>
      <c r="D89" s="14" t="s">
        <v>77</v>
      </c>
      <c r="E89" s="22">
        <v>1000</v>
      </c>
      <c r="F89" s="22">
        <f t="shared" si="9"/>
        <v>1000</v>
      </c>
      <c r="G89" s="22">
        <v>300</v>
      </c>
      <c r="H89" s="22">
        <f t="shared" si="10"/>
        <v>300</v>
      </c>
      <c r="I89" s="22">
        <f t="shared" si="11"/>
        <v>1300</v>
      </c>
      <c r="J89" s="4"/>
      <c r="K89" s="2"/>
      <c r="L89" s="2"/>
      <c r="M89" s="2"/>
      <c r="N89" s="2"/>
      <c r="O89" s="2"/>
      <c r="P89" s="2"/>
    </row>
    <row r="90" spans="1:16" ht="21">
      <c r="A90" s="14"/>
      <c r="B90" s="5" t="s">
        <v>60</v>
      </c>
      <c r="C90" s="5"/>
      <c r="D90" s="14"/>
      <c r="E90" s="22"/>
      <c r="F90" s="22"/>
      <c r="G90" s="22"/>
      <c r="H90" s="22"/>
      <c r="I90" s="22"/>
      <c r="J90" s="4"/>
      <c r="K90" s="2"/>
      <c r="L90" s="2"/>
      <c r="M90" s="2"/>
      <c r="N90" s="2"/>
      <c r="O90" s="2"/>
      <c r="P90" s="2"/>
    </row>
    <row r="91" spans="1:16" ht="21">
      <c r="A91" s="14">
        <v>9.1</v>
      </c>
      <c r="B91" s="4" t="s">
        <v>61</v>
      </c>
      <c r="C91" s="4">
        <v>8</v>
      </c>
      <c r="D91" s="14" t="s">
        <v>92</v>
      </c>
      <c r="E91" s="22">
        <v>6000</v>
      </c>
      <c r="F91" s="22">
        <f t="shared" si="9"/>
        <v>48000</v>
      </c>
      <c r="G91" s="22">
        <v>1460</v>
      </c>
      <c r="H91" s="22">
        <f t="shared" si="10"/>
        <v>11680</v>
      </c>
      <c r="I91" s="22">
        <f t="shared" si="11"/>
        <v>59680</v>
      </c>
      <c r="J91" s="4"/>
      <c r="K91" s="2"/>
      <c r="L91" s="2"/>
      <c r="M91" s="2"/>
      <c r="N91" s="2"/>
      <c r="O91" s="2"/>
      <c r="P91" s="2"/>
    </row>
    <row r="92" spans="1:16" ht="21">
      <c r="A92" s="14"/>
      <c r="B92" s="27" t="s">
        <v>93</v>
      </c>
      <c r="C92" s="4"/>
      <c r="D92" s="14"/>
      <c r="E92" s="4"/>
      <c r="F92" s="4"/>
      <c r="G92" s="4"/>
      <c r="H92" s="4"/>
      <c r="I92" s="23">
        <f>SUM(I83:I91)</f>
        <v>752234.065</v>
      </c>
      <c r="J92" s="4"/>
      <c r="K92" s="2"/>
      <c r="L92" s="2"/>
      <c r="M92" s="2"/>
      <c r="N92" s="2"/>
      <c r="O92" s="2"/>
      <c r="P92" s="2"/>
    </row>
    <row r="93" spans="1:16" ht="21">
      <c r="A93" s="14"/>
      <c r="B93" s="11" t="s">
        <v>94</v>
      </c>
      <c r="C93" s="4"/>
      <c r="D93" s="14"/>
      <c r="E93" s="4"/>
      <c r="F93" s="4"/>
      <c r="G93" s="4"/>
      <c r="H93" s="4"/>
      <c r="I93" s="25">
        <f>SUM(I92)</f>
        <v>752234.065</v>
      </c>
      <c r="J93" s="4"/>
      <c r="K93" s="2"/>
      <c r="L93" s="2"/>
      <c r="M93" s="2"/>
      <c r="N93" s="2"/>
      <c r="O93" s="2"/>
      <c r="P93" s="2"/>
    </row>
    <row r="94" spans="1:5" ht="21">
      <c r="A94" s="2"/>
      <c r="B94" s="2"/>
      <c r="C94" s="2"/>
      <c r="D94" s="2"/>
      <c r="E94" s="2"/>
    </row>
    <row r="95" spans="1:5" ht="21">
      <c r="A95" s="2"/>
      <c r="B95" s="2"/>
      <c r="C95" s="2"/>
      <c r="D95" s="2"/>
      <c r="E95" s="2"/>
    </row>
    <row r="96" spans="1:5" ht="21">
      <c r="A96" s="2"/>
      <c r="B96" s="2"/>
      <c r="C96" s="2"/>
      <c r="D96" s="2"/>
      <c r="E96" s="2"/>
    </row>
    <row r="97" spans="1:5" ht="21">
      <c r="A97" s="2"/>
      <c r="B97" s="2"/>
      <c r="C97" s="2"/>
      <c r="D97" s="2"/>
      <c r="E97" s="2"/>
    </row>
    <row r="98" spans="1:5" ht="21">
      <c r="A98" s="2"/>
      <c r="B98" s="2"/>
      <c r="C98" s="2"/>
      <c r="D98" s="2"/>
      <c r="E98" s="2"/>
    </row>
    <row r="99" spans="1:5" ht="21">
      <c r="A99" s="2"/>
      <c r="B99" s="2"/>
      <c r="C99" s="2"/>
      <c r="D99" s="2"/>
      <c r="E99" s="2"/>
    </row>
    <row r="100" spans="1:5" ht="21">
      <c r="A100" s="2"/>
      <c r="B100" s="2"/>
      <c r="C100" s="2"/>
      <c r="D100" s="2"/>
      <c r="E100" s="2"/>
    </row>
    <row r="101" spans="1:5" ht="21">
      <c r="A101" s="2"/>
      <c r="B101" s="2"/>
      <c r="C101" s="2"/>
      <c r="D101" s="2"/>
      <c r="E101" s="2"/>
    </row>
    <row r="102" spans="1:5" ht="21">
      <c r="A102" s="2"/>
      <c r="B102" s="2"/>
      <c r="C102" s="2"/>
      <c r="D102" s="2"/>
      <c r="E102" s="2"/>
    </row>
    <row r="103" spans="1:5" ht="21">
      <c r="A103" s="2"/>
      <c r="B103" s="2"/>
      <c r="C103" s="2"/>
      <c r="D103" s="2"/>
      <c r="E103" s="2"/>
    </row>
    <row r="104" spans="1:5" ht="21">
      <c r="A104" s="2"/>
      <c r="B104" s="2"/>
      <c r="C104" s="2"/>
      <c r="D104" s="2"/>
      <c r="E104" s="2"/>
    </row>
    <row r="105" spans="1:5" ht="21">
      <c r="A105" s="2"/>
      <c r="B105" s="2"/>
      <c r="C105" s="2"/>
      <c r="D105" s="2"/>
      <c r="E105" s="2"/>
    </row>
    <row r="106" spans="1:5" ht="21">
      <c r="A106" s="2"/>
      <c r="B106" s="2"/>
      <c r="C106" s="2"/>
      <c r="D106" s="2"/>
      <c r="E106" s="2"/>
    </row>
    <row r="107" spans="1:16" ht="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1:16" ht="21">
      <c r="K167" s="2"/>
      <c r="L167" s="2"/>
      <c r="M167" s="2"/>
      <c r="N167" s="2"/>
      <c r="O167" s="2"/>
      <c r="P167" s="2"/>
    </row>
    <row r="168" spans="11:16" ht="21">
      <c r="K168" s="2"/>
      <c r="L168" s="2"/>
      <c r="M168" s="2"/>
      <c r="N168" s="2"/>
      <c r="O168" s="2"/>
      <c r="P168" s="2"/>
    </row>
    <row r="169" spans="11:16" ht="21">
      <c r="K169" s="2"/>
      <c r="L169" s="2"/>
      <c r="M169" s="2"/>
      <c r="N169" s="2"/>
      <c r="O169" s="2"/>
      <c r="P169" s="2"/>
    </row>
    <row r="170" spans="11:16" ht="21">
      <c r="K170" s="2"/>
      <c r="L170" s="2"/>
      <c r="M170" s="2"/>
      <c r="N170" s="2"/>
      <c r="O170" s="2"/>
      <c r="P170" s="2"/>
    </row>
    <row r="171" spans="11:16" ht="21">
      <c r="K171" s="2"/>
      <c r="L171" s="2"/>
      <c r="M171" s="2"/>
      <c r="N171" s="2"/>
      <c r="O171" s="2"/>
      <c r="P171" s="2"/>
    </row>
    <row r="172" spans="11:16" ht="21">
      <c r="K172" s="2"/>
      <c r="L172" s="2"/>
      <c r="M172" s="2"/>
      <c r="N172" s="2"/>
      <c r="O172" s="2"/>
      <c r="P172" s="2"/>
    </row>
    <row r="173" spans="11:16" ht="21">
      <c r="K173" s="2"/>
      <c r="L173" s="2"/>
      <c r="M173" s="2"/>
      <c r="N173" s="2"/>
      <c r="O173" s="2"/>
      <c r="P173" s="2"/>
    </row>
  </sheetData>
  <sheetProtection/>
  <mergeCells count="20">
    <mergeCell ref="E81:F81"/>
    <mergeCell ref="G81:H81"/>
    <mergeCell ref="E31:F31"/>
    <mergeCell ref="G31:H31"/>
    <mergeCell ref="I51:J51"/>
    <mergeCell ref="A52:J52"/>
    <mergeCell ref="E56:F56"/>
    <mergeCell ref="C80:D80"/>
    <mergeCell ref="E6:F6"/>
    <mergeCell ref="G6:H6"/>
    <mergeCell ref="A27:J27"/>
    <mergeCell ref="I76:J76"/>
    <mergeCell ref="A77:J77"/>
    <mergeCell ref="A2:J2"/>
    <mergeCell ref="I1:J1"/>
    <mergeCell ref="I26:J26"/>
    <mergeCell ref="C5:D5"/>
    <mergeCell ref="G56:H56"/>
    <mergeCell ref="C30:D30"/>
    <mergeCell ref="C55:D55"/>
  </mergeCells>
  <printOptions/>
  <pageMargins left="0.5905511811023623" right="0.3937007874015748" top="0.3937007874015748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6">
      <selection activeCell="B28" sqref="B28"/>
    </sheetView>
  </sheetViews>
  <sheetFormatPr defaultColWidth="9.140625" defaultRowHeight="15"/>
  <cols>
    <col min="1" max="1" width="6.7109375" style="0" customWidth="1"/>
    <col min="2" max="2" width="35.57421875" style="0" customWidth="1"/>
    <col min="3" max="3" width="16.421875" style="0" customWidth="1"/>
    <col min="4" max="4" width="8.28125" style="0" customWidth="1"/>
    <col min="5" max="5" width="16.00390625" style="0" customWidth="1"/>
    <col min="6" max="6" width="7.421875" style="0" customWidth="1"/>
  </cols>
  <sheetData>
    <row r="1" spans="1:9" ht="23.25">
      <c r="A1" s="29"/>
      <c r="B1" s="29"/>
      <c r="C1" s="29"/>
      <c r="D1" s="29"/>
      <c r="E1" s="46" t="s">
        <v>66</v>
      </c>
      <c r="F1" s="29"/>
      <c r="G1" s="3"/>
      <c r="H1" s="3"/>
      <c r="I1" s="3"/>
    </row>
    <row r="2" spans="1:9" ht="23.25">
      <c r="A2" s="64" t="s">
        <v>139</v>
      </c>
      <c r="B2" s="64"/>
      <c r="C2" s="64"/>
      <c r="D2" s="29"/>
      <c r="E2" s="29"/>
      <c r="F2" s="29"/>
      <c r="G2" s="3"/>
      <c r="H2" s="3"/>
      <c r="I2" s="3"/>
    </row>
    <row r="3" spans="1:9" ht="23.25">
      <c r="A3" s="70" t="s">
        <v>97</v>
      </c>
      <c r="B3" s="70"/>
      <c r="C3" s="70"/>
      <c r="D3" s="70"/>
      <c r="E3" s="29"/>
      <c r="F3" s="29"/>
      <c r="G3" s="3"/>
      <c r="H3" s="3"/>
      <c r="I3" s="3"/>
    </row>
    <row r="4" spans="1:9" ht="23.25">
      <c r="A4" s="70" t="s">
        <v>96</v>
      </c>
      <c r="B4" s="70"/>
      <c r="C4" s="70"/>
      <c r="D4" s="70"/>
      <c r="E4" s="29"/>
      <c r="F4" s="29"/>
      <c r="G4" s="3"/>
      <c r="H4" s="3"/>
      <c r="I4" s="3"/>
    </row>
    <row r="5" spans="1:9" ht="23.25">
      <c r="A5" s="70" t="s">
        <v>62</v>
      </c>
      <c r="B5" s="70"/>
      <c r="C5" s="70"/>
      <c r="D5" s="70"/>
      <c r="E5" s="29"/>
      <c r="F5" s="29"/>
      <c r="G5" s="3"/>
      <c r="H5" s="3"/>
      <c r="I5" s="3"/>
    </row>
    <row r="6" spans="1:9" ht="23.25">
      <c r="A6" s="71" t="s">
        <v>147</v>
      </c>
      <c r="B6" s="71"/>
      <c r="C6" s="71"/>
      <c r="D6" s="71"/>
      <c r="E6" s="29"/>
      <c r="F6" s="29"/>
      <c r="G6" s="3"/>
      <c r="H6" s="3"/>
      <c r="I6" s="3"/>
    </row>
    <row r="7" spans="1:9" ht="23.25">
      <c r="A7" s="69" t="s">
        <v>151</v>
      </c>
      <c r="B7" s="69"/>
      <c r="C7" s="69"/>
      <c r="D7" s="29"/>
      <c r="E7" s="29"/>
      <c r="F7" s="29"/>
      <c r="G7" s="3"/>
      <c r="H7" s="3"/>
      <c r="I7" s="3"/>
    </row>
    <row r="8" spans="1:9" ht="23.25">
      <c r="A8" s="47" t="s">
        <v>1</v>
      </c>
      <c r="B8" s="48" t="s">
        <v>2</v>
      </c>
      <c r="C8" s="49" t="s">
        <v>63</v>
      </c>
      <c r="D8" s="48" t="s">
        <v>65</v>
      </c>
      <c r="E8" s="48" t="s">
        <v>63</v>
      </c>
      <c r="F8" s="48" t="s">
        <v>7</v>
      </c>
      <c r="G8" s="3"/>
      <c r="H8" s="3"/>
      <c r="I8" s="3"/>
    </row>
    <row r="9" spans="1:9" ht="23.25">
      <c r="A9" s="50"/>
      <c r="B9" s="51"/>
      <c r="C9" s="52" t="s">
        <v>64</v>
      </c>
      <c r="D9" s="51"/>
      <c r="E9" s="51" t="s">
        <v>64</v>
      </c>
      <c r="F9" s="51"/>
      <c r="G9" s="3"/>
      <c r="H9" s="3"/>
      <c r="I9" s="3"/>
    </row>
    <row r="10" spans="1:9" ht="23.25">
      <c r="A10" s="53">
        <v>1</v>
      </c>
      <c r="B10" s="54" t="s">
        <v>67</v>
      </c>
      <c r="C10" s="54"/>
      <c r="D10" s="54"/>
      <c r="E10" s="54"/>
      <c r="F10" s="54"/>
      <c r="G10" s="3"/>
      <c r="H10" s="3"/>
      <c r="I10" s="3"/>
    </row>
    <row r="11" spans="1:9" ht="23.25">
      <c r="A11" s="55"/>
      <c r="B11" s="55" t="s">
        <v>68</v>
      </c>
      <c r="C11" s="56">
        <f>SUM('หอถัง ปร.4'!I93)</f>
        <v>752234.065</v>
      </c>
      <c r="D11" s="55">
        <v>1.2726</v>
      </c>
      <c r="E11" s="56">
        <f>SUM(C11)*D11</f>
        <v>957293.0711189999</v>
      </c>
      <c r="F11" s="55"/>
      <c r="G11" s="3"/>
      <c r="H11" s="3"/>
      <c r="I11" s="3"/>
    </row>
    <row r="12" spans="1:9" ht="23.25">
      <c r="A12" s="57">
        <v>2</v>
      </c>
      <c r="B12" s="55" t="s">
        <v>134</v>
      </c>
      <c r="C12" s="56">
        <f>SUM('ปร.4 เจาะบ่อ'!I22)</f>
        <v>426610</v>
      </c>
      <c r="D12" s="55">
        <v>1.2726</v>
      </c>
      <c r="E12" s="56">
        <f>SUM(C12)*D12</f>
        <v>542903.8859999999</v>
      </c>
      <c r="F12" s="55"/>
      <c r="G12" s="3"/>
      <c r="H12" s="3"/>
      <c r="I12" s="3"/>
    </row>
    <row r="13" spans="1:9" ht="23.25">
      <c r="A13" s="55"/>
      <c r="B13" s="55" t="s">
        <v>69</v>
      </c>
      <c r="C13" s="55"/>
      <c r="D13" s="55"/>
      <c r="E13" s="55"/>
      <c r="F13" s="55"/>
      <c r="G13" s="3"/>
      <c r="H13" s="3"/>
      <c r="I13" s="3"/>
    </row>
    <row r="14" spans="1:9" ht="23.25">
      <c r="A14" s="55"/>
      <c r="B14" s="58" t="s">
        <v>146</v>
      </c>
      <c r="C14" s="55"/>
      <c r="D14" s="55"/>
      <c r="E14" s="55"/>
      <c r="F14" s="55"/>
      <c r="G14" s="3"/>
      <c r="H14" s="3"/>
      <c r="I14" s="3"/>
    </row>
    <row r="15" spans="1:9" ht="23.25">
      <c r="A15" s="55"/>
      <c r="B15" s="58" t="s">
        <v>149</v>
      </c>
      <c r="C15" s="55"/>
      <c r="D15" s="55"/>
      <c r="E15" s="55"/>
      <c r="F15" s="55"/>
      <c r="G15" s="3"/>
      <c r="H15" s="3"/>
      <c r="I15" s="3"/>
    </row>
    <row r="16" spans="1:9" ht="23.25">
      <c r="A16" s="55"/>
      <c r="B16" s="58" t="s">
        <v>150</v>
      </c>
      <c r="C16" s="55"/>
      <c r="D16" s="55"/>
      <c r="E16" s="55"/>
      <c r="F16" s="55"/>
      <c r="G16" s="3"/>
      <c r="H16" s="3"/>
      <c r="I16" s="3"/>
    </row>
    <row r="17" spans="1:9" ht="23.25">
      <c r="A17" s="55"/>
      <c r="B17" s="58" t="s">
        <v>148</v>
      </c>
      <c r="C17" s="55"/>
      <c r="D17" s="55"/>
      <c r="E17" s="55"/>
      <c r="F17" s="55"/>
      <c r="G17" s="3"/>
      <c r="H17" s="3"/>
      <c r="I17" s="3"/>
    </row>
    <row r="18" spans="1:9" ht="23.25">
      <c r="A18" s="59" t="s">
        <v>70</v>
      </c>
      <c r="B18" s="59" t="s">
        <v>71</v>
      </c>
      <c r="C18" s="55"/>
      <c r="D18" s="55"/>
      <c r="E18" s="56">
        <f>SUM(E11:E17)</f>
        <v>1500196.9571189997</v>
      </c>
      <c r="F18" s="55"/>
      <c r="G18" s="3"/>
      <c r="H18" s="3"/>
      <c r="I18" s="3"/>
    </row>
    <row r="19" spans="1:9" ht="23.25">
      <c r="A19" s="59"/>
      <c r="B19" s="59" t="s">
        <v>72</v>
      </c>
      <c r="C19" s="55"/>
      <c r="D19" s="55"/>
      <c r="E19" s="60">
        <v>1500000</v>
      </c>
      <c r="F19" s="55"/>
      <c r="G19" s="3"/>
      <c r="H19" s="3"/>
      <c r="I19" s="3"/>
    </row>
    <row r="20" spans="1:9" ht="23.25">
      <c r="A20" s="59" t="s">
        <v>73</v>
      </c>
      <c r="B20" s="61" t="str">
        <f>_xlfn.BAHTTEXT(E19)</f>
        <v>หนึ่งล้านห้าแสนบาทถ้วน</v>
      </c>
      <c r="C20" s="55"/>
      <c r="D20" s="55"/>
      <c r="E20" s="55"/>
      <c r="F20" s="55"/>
      <c r="G20" s="3"/>
      <c r="H20" s="3"/>
      <c r="I20" s="3"/>
    </row>
    <row r="21" spans="1:9" ht="23.25">
      <c r="A21" s="55"/>
      <c r="B21" s="55"/>
      <c r="C21" s="55"/>
      <c r="D21" s="55"/>
      <c r="E21" s="55"/>
      <c r="F21" s="55"/>
      <c r="G21" s="3"/>
      <c r="H21" s="3"/>
      <c r="I21" s="3"/>
    </row>
    <row r="22" spans="1:9" ht="23.25">
      <c r="A22" s="62"/>
      <c r="B22" s="62"/>
      <c r="C22" s="62"/>
      <c r="D22" s="29" t="s">
        <v>104</v>
      </c>
      <c r="E22" s="62"/>
      <c r="F22" s="62"/>
      <c r="G22" s="3"/>
      <c r="H22" s="3"/>
      <c r="I22" s="3"/>
    </row>
    <row r="23" spans="1:9" ht="23.25">
      <c r="A23" s="29"/>
      <c r="B23" s="29"/>
      <c r="C23" s="29"/>
      <c r="D23" s="29"/>
      <c r="E23" s="29"/>
      <c r="F23" s="29"/>
      <c r="G23" s="3"/>
      <c r="H23" s="3"/>
      <c r="I23" s="3"/>
    </row>
    <row r="24" spans="1:9" ht="23.25">
      <c r="A24" s="46" t="s">
        <v>98</v>
      </c>
      <c r="B24" s="29" t="s">
        <v>105</v>
      </c>
      <c r="C24" s="29" t="s">
        <v>140</v>
      </c>
      <c r="D24" s="29"/>
      <c r="E24" s="29"/>
      <c r="F24" s="29"/>
      <c r="G24" s="3"/>
      <c r="H24" s="3"/>
      <c r="I24" s="3"/>
    </row>
    <row r="25" spans="1:9" ht="23.25">
      <c r="A25" s="29"/>
      <c r="B25" s="63" t="s">
        <v>99</v>
      </c>
      <c r="C25" s="63" t="s">
        <v>106</v>
      </c>
      <c r="D25" s="63"/>
      <c r="E25" s="29"/>
      <c r="F25" s="29"/>
      <c r="G25" s="3"/>
      <c r="H25" s="3"/>
      <c r="I25" s="3"/>
    </row>
    <row r="26" spans="1:9" ht="23.25">
      <c r="A26" s="29"/>
      <c r="B26" s="29"/>
      <c r="C26" s="29"/>
      <c r="D26" s="29"/>
      <c r="E26" s="29"/>
      <c r="F26" s="29"/>
      <c r="G26" s="3"/>
      <c r="H26" s="3"/>
      <c r="I26" s="3"/>
    </row>
    <row r="27" spans="1:9" ht="23.25">
      <c r="A27" s="46" t="s">
        <v>98</v>
      </c>
      <c r="B27" s="29" t="s">
        <v>100</v>
      </c>
      <c r="C27" s="29" t="s">
        <v>107</v>
      </c>
      <c r="D27" s="29"/>
      <c r="E27" s="29"/>
      <c r="F27" s="29"/>
      <c r="G27" s="3"/>
      <c r="H27" s="3"/>
      <c r="I27" s="3"/>
    </row>
    <row r="28" spans="1:9" ht="23.25">
      <c r="A28" s="29"/>
      <c r="B28" s="63" t="s">
        <v>101</v>
      </c>
      <c r="C28" s="63" t="s">
        <v>152</v>
      </c>
      <c r="D28" s="63"/>
      <c r="E28" s="29"/>
      <c r="F28" s="29"/>
      <c r="G28" s="3"/>
      <c r="H28" s="3"/>
      <c r="I28" s="3"/>
    </row>
    <row r="29" spans="1:9" ht="23.25">
      <c r="A29" s="29"/>
      <c r="B29" s="45"/>
      <c r="C29" s="29"/>
      <c r="D29" s="45"/>
      <c r="E29" s="29"/>
      <c r="F29" s="29"/>
      <c r="G29" s="3"/>
      <c r="H29" s="3"/>
      <c r="I29" s="3"/>
    </row>
    <row r="30" spans="1:9" ht="23.25">
      <c r="A30" s="46" t="s">
        <v>98</v>
      </c>
      <c r="B30" s="29" t="s">
        <v>102</v>
      </c>
      <c r="C30" s="29" t="s">
        <v>107</v>
      </c>
      <c r="D30" s="29"/>
      <c r="E30" s="29"/>
      <c r="F30" s="29"/>
      <c r="G30" s="3"/>
      <c r="H30" s="3"/>
      <c r="I30" s="3"/>
    </row>
    <row r="31" spans="1:9" ht="23.25">
      <c r="A31" s="29"/>
      <c r="B31" s="63" t="s">
        <v>103</v>
      </c>
      <c r="C31" s="63" t="s">
        <v>153</v>
      </c>
      <c r="D31" s="63"/>
      <c r="E31" s="29"/>
      <c r="F31" s="29"/>
      <c r="G31" s="3"/>
      <c r="H31" s="3"/>
      <c r="I31" s="3"/>
    </row>
    <row r="32" spans="1:9" ht="23.25">
      <c r="A32" s="29"/>
      <c r="B32" s="45"/>
      <c r="C32" s="29"/>
      <c r="D32" s="29"/>
      <c r="E32" s="29"/>
      <c r="F32" s="29"/>
      <c r="G32" s="3"/>
      <c r="H32" s="3"/>
      <c r="I32" s="3"/>
    </row>
    <row r="33" spans="1:9" ht="23.25">
      <c r="A33" s="3"/>
      <c r="B33" s="3"/>
      <c r="C33" s="3"/>
      <c r="D33" s="3"/>
      <c r="E33" s="3"/>
      <c r="F33" s="3"/>
      <c r="G33" s="3"/>
      <c r="H33" s="3"/>
      <c r="I33" s="3"/>
    </row>
    <row r="34" spans="1:9" ht="23.25">
      <c r="A34" s="3"/>
      <c r="B34" s="3"/>
      <c r="C34" s="3"/>
      <c r="D34" s="3"/>
      <c r="E34" s="3"/>
      <c r="F34" s="3"/>
      <c r="G34" s="3"/>
      <c r="H34" s="3"/>
      <c r="I34" s="3"/>
    </row>
    <row r="35" spans="1:9" ht="23.25">
      <c r="A35" s="3"/>
      <c r="B35" s="3"/>
      <c r="C35" s="3"/>
      <c r="D35" s="3"/>
      <c r="E35" s="3"/>
      <c r="F35" s="3"/>
      <c r="G35" s="3"/>
      <c r="H35" s="3"/>
      <c r="I35" s="3"/>
    </row>
    <row r="36" spans="1:9" ht="23.25">
      <c r="A36" s="3"/>
      <c r="B36" s="3"/>
      <c r="C36" s="3"/>
      <c r="D36" s="3"/>
      <c r="E36" s="3"/>
      <c r="F36" s="3"/>
      <c r="G36" s="3"/>
      <c r="H36" s="3"/>
      <c r="I36" s="3"/>
    </row>
    <row r="37" spans="1:9" ht="23.25">
      <c r="A37" s="3"/>
      <c r="B37" s="3"/>
      <c r="C37" s="3"/>
      <c r="D37" s="3"/>
      <c r="E37" s="3"/>
      <c r="F37" s="3"/>
      <c r="G37" s="3"/>
      <c r="H37" s="3"/>
      <c r="I37" s="3"/>
    </row>
    <row r="38" spans="1:9" ht="23.25">
      <c r="A38" s="3"/>
      <c r="B38" s="3"/>
      <c r="C38" s="3"/>
      <c r="D38" s="3"/>
      <c r="E38" s="3"/>
      <c r="F38" s="3"/>
      <c r="G38" s="3"/>
      <c r="H38" s="3"/>
      <c r="I38" s="3"/>
    </row>
    <row r="39" spans="1:9" ht="23.25">
      <c r="A39" s="3"/>
      <c r="B39" s="3"/>
      <c r="C39" s="3"/>
      <c r="D39" s="3"/>
      <c r="E39" s="3"/>
      <c r="F39" s="3"/>
      <c r="G39" s="3"/>
      <c r="H39" s="3"/>
      <c r="I39" s="3"/>
    </row>
    <row r="40" spans="1:9" ht="23.25">
      <c r="A40" s="3"/>
      <c r="B40" s="3"/>
      <c r="C40" s="3"/>
      <c r="D40" s="3"/>
      <c r="E40" s="3"/>
      <c r="F40" s="3"/>
      <c r="G40" s="3"/>
      <c r="H40" s="3"/>
      <c r="I40" s="3"/>
    </row>
    <row r="41" spans="1:9" ht="23.25">
      <c r="A41" s="3"/>
      <c r="B41" s="3"/>
      <c r="C41" s="3"/>
      <c r="D41" s="3"/>
      <c r="E41" s="3"/>
      <c r="F41" s="3"/>
      <c r="G41" s="3"/>
      <c r="H41" s="3"/>
      <c r="I41" s="3"/>
    </row>
    <row r="42" spans="1:9" ht="23.25">
      <c r="A42" s="3"/>
      <c r="B42" s="3"/>
      <c r="C42" s="3"/>
      <c r="D42" s="3"/>
      <c r="E42" s="3"/>
      <c r="F42" s="3"/>
      <c r="G42" s="3"/>
      <c r="H42" s="3"/>
      <c r="I42" s="3"/>
    </row>
    <row r="43" spans="1:9" ht="23.25">
      <c r="A43" s="3"/>
      <c r="B43" s="3"/>
      <c r="C43" s="3"/>
      <c r="D43" s="3"/>
      <c r="E43" s="3"/>
      <c r="F43" s="3"/>
      <c r="G43" s="3"/>
      <c r="H43" s="3"/>
      <c r="I43" s="3"/>
    </row>
    <row r="44" spans="1:9" ht="23.25">
      <c r="A44" s="3"/>
      <c r="B44" s="3"/>
      <c r="C44" s="3"/>
      <c r="D44" s="3"/>
      <c r="E44" s="3"/>
      <c r="F44" s="3"/>
      <c r="G44" s="3"/>
      <c r="H44" s="3"/>
      <c r="I44" s="3"/>
    </row>
    <row r="45" spans="1:9" ht="23.25">
      <c r="A45" s="3"/>
      <c r="B45" s="3"/>
      <c r="C45" s="3"/>
      <c r="D45" s="3"/>
      <c r="E45" s="3"/>
      <c r="F45" s="3"/>
      <c r="G45" s="3"/>
      <c r="H45" s="3"/>
      <c r="I45" s="3"/>
    </row>
    <row r="46" spans="1:9" ht="23.25">
      <c r="A46" s="3"/>
      <c r="B46" s="3"/>
      <c r="C46" s="3"/>
      <c r="D46" s="3"/>
      <c r="E46" s="3"/>
      <c r="F46" s="3"/>
      <c r="G46" s="3"/>
      <c r="H46" s="3"/>
      <c r="I46" s="3"/>
    </row>
    <row r="47" spans="1:9" ht="23.25">
      <c r="A47" s="3"/>
      <c r="B47" s="3"/>
      <c r="C47" s="3"/>
      <c r="D47" s="3"/>
      <c r="E47" s="3"/>
      <c r="F47" s="3"/>
      <c r="G47" s="3"/>
      <c r="H47" s="3"/>
      <c r="I47" s="3"/>
    </row>
    <row r="48" spans="1:9" ht="23.25">
      <c r="A48" s="3"/>
      <c r="B48" s="3"/>
      <c r="C48" s="3"/>
      <c r="D48" s="3"/>
      <c r="E48" s="3"/>
      <c r="F48" s="3"/>
      <c r="G48" s="3"/>
      <c r="H48" s="3"/>
      <c r="I48" s="3"/>
    </row>
    <row r="49" spans="1:9" ht="23.25">
      <c r="A49" s="3"/>
      <c r="B49" s="3"/>
      <c r="C49" s="3"/>
      <c r="D49" s="3"/>
      <c r="E49" s="3"/>
      <c r="F49" s="3"/>
      <c r="G49" s="3"/>
      <c r="H49" s="3"/>
      <c r="I49" s="3"/>
    </row>
    <row r="50" spans="1:9" ht="23.25">
      <c r="A50" s="3"/>
      <c r="B50" s="3"/>
      <c r="C50" s="3"/>
      <c r="D50" s="3"/>
      <c r="E50" s="3"/>
      <c r="F50" s="3"/>
      <c r="G50" s="3"/>
      <c r="H50" s="3"/>
      <c r="I50" s="3"/>
    </row>
    <row r="51" spans="1:9" ht="23.25">
      <c r="A51" s="3"/>
      <c r="B51" s="3"/>
      <c r="C51" s="3"/>
      <c r="D51" s="3"/>
      <c r="E51" s="3"/>
      <c r="F51" s="3"/>
      <c r="G51" s="3"/>
      <c r="H51" s="3"/>
      <c r="I51" s="3"/>
    </row>
    <row r="52" spans="1:9" ht="23.25">
      <c r="A52" s="3"/>
      <c r="B52" s="3"/>
      <c r="C52" s="3"/>
      <c r="D52" s="3"/>
      <c r="E52" s="3"/>
      <c r="F52" s="3"/>
      <c r="G52" s="3"/>
      <c r="H52" s="3"/>
      <c r="I52" s="3"/>
    </row>
    <row r="53" spans="1:9" ht="23.25">
      <c r="A53" s="3"/>
      <c r="B53" s="3"/>
      <c r="C53" s="3"/>
      <c r="D53" s="3"/>
      <c r="E53" s="3"/>
      <c r="F53" s="3"/>
      <c r="G53" s="3"/>
      <c r="H53" s="3"/>
      <c r="I53" s="3"/>
    </row>
    <row r="54" spans="1:9" ht="23.25">
      <c r="A54" s="3"/>
      <c r="B54" s="3"/>
      <c r="C54" s="3"/>
      <c r="D54" s="3"/>
      <c r="E54" s="3"/>
      <c r="F54" s="3"/>
      <c r="G54" s="3"/>
      <c r="H54" s="3"/>
      <c r="I54" s="3"/>
    </row>
    <row r="55" spans="1:9" ht="23.25">
      <c r="A55" s="3"/>
      <c r="B55" s="3"/>
      <c r="C55" s="3"/>
      <c r="D55" s="3"/>
      <c r="E55" s="3"/>
      <c r="F55" s="3"/>
      <c r="G55" s="3"/>
      <c r="H55" s="3"/>
      <c r="I55" s="3"/>
    </row>
    <row r="56" spans="1:9" ht="23.25">
      <c r="A56" s="3"/>
      <c r="B56" s="3"/>
      <c r="C56" s="3"/>
      <c r="D56" s="3"/>
      <c r="E56" s="3"/>
      <c r="F56" s="3"/>
      <c r="G56" s="3"/>
      <c r="H56" s="3"/>
      <c r="I56" s="3"/>
    </row>
    <row r="57" spans="1:9" ht="23.25">
      <c r="A57" s="3"/>
      <c r="B57" s="3"/>
      <c r="C57" s="3"/>
      <c r="D57" s="3"/>
      <c r="E57" s="3"/>
      <c r="F57" s="3"/>
      <c r="G57" s="3"/>
      <c r="H57" s="3"/>
      <c r="I57" s="3"/>
    </row>
    <row r="58" spans="1:9" ht="23.25">
      <c r="A58" s="3"/>
      <c r="B58" s="3"/>
      <c r="C58" s="3"/>
      <c r="D58" s="3"/>
      <c r="E58" s="3"/>
      <c r="F58" s="3"/>
      <c r="G58" s="3"/>
      <c r="H58" s="3"/>
      <c r="I58" s="3"/>
    </row>
    <row r="59" spans="1:9" ht="23.25">
      <c r="A59" s="3"/>
      <c r="B59" s="3"/>
      <c r="C59" s="3"/>
      <c r="D59" s="3"/>
      <c r="E59" s="3"/>
      <c r="F59" s="3"/>
      <c r="G59" s="3"/>
      <c r="H59" s="3"/>
      <c r="I59" s="3"/>
    </row>
    <row r="60" spans="1:9" ht="23.25">
      <c r="A60" s="3"/>
      <c r="B60" s="3"/>
      <c r="C60" s="3"/>
      <c r="D60" s="3"/>
      <c r="E60" s="3"/>
      <c r="F60" s="3"/>
      <c r="G60" s="3"/>
      <c r="H60" s="3"/>
      <c r="I60" s="3"/>
    </row>
    <row r="61" spans="1:9" ht="23.25">
      <c r="A61" s="3"/>
      <c r="B61" s="3"/>
      <c r="C61" s="3"/>
      <c r="D61" s="3"/>
      <c r="E61" s="3"/>
      <c r="F61" s="3"/>
      <c r="G61" s="3"/>
      <c r="H61" s="3"/>
      <c r="I61" s="3"/>
    </row>
    <row r="62" spans="1:9" ht="23.25">
      <c r="A62" s="3"/>
      <c r="B62" s="3"/>
      <c r="C62" s="3"/>
      <c r="D62" s="3"/>
      <c r="E62" s="3"/>
      <c r="F62" s="3"/>
      <c r="G62" s="3"/>
      <c r="H62" s="3"/>
      <c r="I62" s="3"/>
    </row>
    <row r="63" spans="1:9" ht="23.25">
      <c r="A63" s="3"/>
      <c r="B63" s="3"/>
      <c r="C63" s="3"/>
      <c r="D63" s="3"/>
      <c r="E63" s="3"/>
      <c r="F63" s="3"/>
      <c r="G63" s="3"/>
      <c r="H63" s="3"/>
      <c r="I63" s="3"/>
    </row>
    <row r="64" spans="1:9" ht="23.25">
      <c r="A64" s="3"/>
      <c r="B64" s="3"/>
      <c r="C64" s="3"/>
      <c r="D64" s="3"/>
      <c r="E64" s="3"/>
      <c r="F64" s="3"/>
      <c r="G64" s="3"/>
      <c r="H64" s="3"/>
      <c r="I64" s="3"/>
    </row>
    <row r="65" spans="1:9" ht="23.25">
      <c r="A65" s="3"/>
      <c r="B65" s="3"/>
      <c r="C65" s="3"/>
      <c r="D65" s="3"/>
      <c r="E65" s="3"/>
      <c r="F65" s="3"/>
      <c r="G65" s="3"/>
      <c r="H65" s="3"/>
      <c r="I65" s="3"/>
    </row>
    <row r="66" spans="1:9" ht="23.25">
      <c r="A66" s="3"/>
      <c r="B66" s="3"/>
      <c r="C66" s="3"/>
      <c r="D66" s="3"/>
      <c r="E66" s="3"/>
      <c r="F66" s="3"/>
      <c r="G66" s="3"/>
      <c r="H66" s="3"/>
      <c r="I66" s="3"/>
    </row>
    <row r="67" spans="1:9" ht="23.25">
      <c r="A67" s="3"/>
      <c r="B67" s="3"/>
      <c r="C67" s="3"/>
      <c r="D67" s="3"/>
      <c r="E67" s="3"/>
      <c r="F67" s="3"/>
      <c r="G67" s="3"/>
      <c r="H67" s="3"/>
      <c r="I67" s="3"/>
    </row>
    <row r="68" spans="1:9" ht="23.25">
      <c r="A68" s="3"/>
      <c r="B68" s="3"/>
      <c r="C68" s="3"/>
      <c r="D68" s="3"/>
      <c r="E68" s="3"/>
      <c r="F68" s="3"/>
      <c r="G68" s="3"/>
      <c r="H68" s="3"/>
      <c r="I68" s="3"/>
    </row>
    <row r="69" spans="1:9" ht="23.25">
      <c r="A69" s="3"/>
      <c r="B69" s="3"/>
      <c r="C69" s="3"/>
      <c r="D69" s="3"/>
      <c r="E69" s="3"/>
      <c r="F69" s="3"/>
      <c r="G69" s="3"/>
      <c r="H69" s="3"/>
      <c r="I69" s="3"/>
    </row>
    <row r="70" spans="1:9" ht="23.25">
      <c r="A70" s="3"/>
      <c r="B70" s="3"/>
      <c r="C70" s="3"/>
      <c r="D70" s="3"/>
      <c r="E70" s="3"/>
      <c r="F70" s="3"/>
      <c r="G70" s="3"/>
      <c r="H70" s="3"/>
      <c r="I70" s="3"/>
    </row>
    <row r="71" spans="1:9" ht="23.25">
      <c r="A71" s="3"/>
      <c r="B71" s="3"/>
      <c r="C71" s="3"/>
      <c r="D71" s="3"/>
      <c r="E71" s="3"/>
      <c r="F71" s="3"/>
      <c r="G71" s="3"/>
      <c r="H71" s="3"/>
      <c r="I71" s="3"/>
    </row>
    <row r="72" spans="1:9" ht="23.25">
      <c r="A72" s="3"/>
      <c r="B72" s="3"/>
      <c r="C72" s="3"/>
      <c r="D72" s="3"/>
      <c r="E72" s="3"/>
      <c r="F72" s="3"/>
      <c r="G72" s="3"/>
      <c r="H72" s="3"/>
      <c r="I72" s="3"/>
    </row>
    <row r="73" spans="1:9" ht="23.25">
      <c r="A73" s="3"/>
      <c r="B73" s="3"/>
      <c r="C73" s="3"/>
      <c r="D73" s="3"/>
      <c r="E73" s="3"/>
      <c r="F73" s="3"/>
      <c r="G73" s="3"/>
      <c r="H73" s="3"/>
      <c r="I73" s="3"/>
    </row>
    <row r="74" spans="1:9" ht="23.25">
      <c r="A74" s="3"/>
      <c r="B74" s="3"/>
      <c r="C74" s="3"/>
      <c r="D74" s="3"/>
      <c r="E74" s="3"/>
      <c r="F74" s="3"/>
      <c r="G74" s="3"/>
      <c r="H74" s="3"/>
      <c r="I74" s="3"/>
    </row>
    <row r="75" spans="1:9" ht="23.25">
      <c r="A75" s="3"/>
      <c r="B75" s="3"/>
      <c r="C75" s="3"/>
      <c r="D75" s="3"/>
      <c r="E75" s="3"/>
      <c r="F75" s="3"/>
      <c r="G75" s="3"/>
      <c r="H75" s="3"/>
      <c r="I75" s="3"/>
    </row>
    <row r="76" spans="1:9" ht="23.25">
      <c r="A76" s="3"/>
      <c r="B76" s="3"/>
      <c r="C76" s="3"/>
      <c r="D76" s="3"/>
      <c r="E76" s="3"/>
      <c r="F76" s="3"/>
      <c r="G76" s="3"/>
      <c r="H76" s="3"/>
      <c r="I76" s="3"/>
    </row>
    <row r="77" spans="1:9" ht="23.25">
      <c r="A77" s="3"/>
      <c r="B77" s="3"/>
      <c r="C77" s="3"/>
      <c r="D77" s="3"/>
      <c r="E77" s="3"/>
      <c r="F77" s="3"/>
      <c r="G77" s="3"/>
      <c r="H77" s="3"/>
      <c r="I77" s="3"/>
    </row>
    <row r="78" spans="1:9" ht="23.25">
      <c r="A78" s="3"/>
      <c r="B78" s="3"/>
      <c r="C78" s="3"/>
      <c r="D78" s="3"/>
      <c r="E78" s="3"/>
      <c r="F78" s="3"/>
      <c r="G78" s="3"/>
      <c r="H78" s="3"/>
      <c r="I78" s="3"/>
    </row>
    <row r="79" spans="1:9" ht="23.25">
      <c r="A79" s="3"/>
      <c r="B79" s="3"/>
      <c r="C79" s="3"/>
      <c r="D79" s="3"/>
      <c r="E79" s="3"/>
      <c r="F79" s="3"/>
      <c r="G79" s="3"/>
      <c r="H79" s="3"/>
      <c r="I79" s="3"/>
    </row>
    <row r="80" spans="1:9" ht="23.25">
      <c r="A80" s="3"/>
      <c r="B80" s="3"/>
      <c r="C80" s="3"/>
      <c r="D80" s="3"/>
      <c r="E80" s="3"/>
      <c r="F80" s="3"/>
      <c r="G80" s="3"/>
      <c r="H80" s="3"/>
      <c r="I80" s="3"/>
    </row>
    <row r="81" spans="1:9" ht="23.25">
      <c r="A81" s="3"/>
      <c r="B81" s="3"/>
      <c r="C81" s="3"/>
      <c r="D81" s="3"/>
      <c r="E81" s="3"/>
      <c r="F81" s="3"/>
      <c r="G81" s="3"/>
      <c r="H81" s="3"/>
      <c r="I81" s="3"/>
    </row>
    <row r="82" spans="1:9" ht="23.25">
      <c r="A82" s="3"/>
      <c r="B82" s="3"/>
      <c r="C82" s="3"/>
      <c r="D82" s="3"/>
      <c r="E82" s="3"/>
      <c r="F82" s="3"/>
      <c r="G82" s="3"/>
      <c r="H82" s="3"/>
      <c r="I82" s="3"/>
    </row>
    <row r="83" spans="1:9" ht="23.25">
      <c r="A83" s="3"/>
      <c r="B83" s="3"/>
      <c r="C83" s="3"/>
      <c r="D83" s="3"/>
      <c r="E83" s="3"/>
      <c r="F83" s="3"/>
      <c r="G83" s="3"/>
      <c r="H83" s="3"/>
      <c r="I83" s="3"/>
    </row>
    <row r="84" spans="1:9" ht="23.25">
      <c r="A84" s="3"/>
      <c r="B84" s="3"/>
      <c r="C84" s="3"/>
      <c r="D84" s="3"/>
      <c r="E84" s="3"/>
      <c r="F84" s="3"/>
      <c r="G84" s="3"/>
      <c r="H84" s="3"/>
      <c r="I84" s="3"/>
    </row>
    <row r="85" spans="1:9" ht="23.25">
      <c r="A85" s="3"/>
      <c r="B85" s="3"/>
      <c r="C85" s="3"/>
      <c r="D85" s="3"/>
      <c r="E85" s="3"/>
      <c r="F85" s="3"/>
      <c r="G85" s="3"/>
      <c r="H85" s="3"/>
      <c r="I85" s="3"/>
    </row>
    <row r="86" spans="1:9" ht="23.25">
      <c r="A86" s="3"/>
      <c r="B86" s="3"/>
      <c r="C86" s="3"/>
      <c r="D86" s="3"/>
      <c r="E86" s="3"/>
      <c r="F86" s="3"/>
      <c r="G86" s="3"/>
      <c r="H86" s="3"/>
      <c r="I86" s="3"/>
    </row>
    <row r="87" spans="1:9" ht="23.25">
      <c r="A87" s="3"/>
      <c r="B87" s="3"/>
      <c r="C87" s="3"/>
      <c r="D87" s="3"/>
      <c r="E87" s="3"/>
      <c r="F87" s="3"/>
      <c r="G87" s="3"/>
      <c r="H87" s="3"/>
      <c r="I87" s="3"/>
    </row>
    <row r="88" spans="1:9" ht="23.25">
      <c r="A88" s="3"/>
      <c r="B88" s="3"/>
      <c r="C88" s="3"/>
      <c r="D88" s="3"/>
      <c r="E88" s="3"/>
      <c r="F88" s="3"/>
      <c r="G88" s="3"/>
      <c r="H88" s="3"/>
      <c r="I88" s="3"/>
    </row>
    <row r="89" spans="1:9" ht="23.25">
      <c r="A89" s="3"/>
      <c r="B89" s="3"/>
      <c r="C89" s="3"/>
      <c r="D89" s="3"/>
      <c r="E89" s="3"/>
      <c r="F89" s="3"/>
      <c r="G89" s="3"/>
      <c r="H89" s="3"/>
      <c r="I89" s="3"/>
    </row>
    <row r="90" spans="1:9" ht="23.25">
      <c r="A90" s="3"/>
      <c r="B90" s="3"/>
      <c r="C90" s="3"/>
      <c r="D90" s="3"/>
      <c r="E90" s="3"/>
      <c r="F90" s="3"/>
      <c r="G90" s="3"/>
      <c r="H90" s="3"/>
      <c r="I90" s="3"/>
    </row>
    <row r="91" spans="1:9" ht="23.25">
      <c r="A91" s="3"/>
      <c r="B91" s="3"/>
      <c r="C91" s="3"/>
      <c r="D91" s="3"/>
      <c r="E91" s="3"/>
      <c r="F91" s="3"/>
      <c r="G91" s="3"/>
      <c r="H91" s="3"/>
      <c r="I91" s="3"/>
    </row>
    <row r="92" spans="1:9" ht="23.25">
      <c r="A92" s="3"/>
      <c r="B92" s="3"/>
      <c r="C92" s="3"/>
      <c r="D92" s="3"/>
      <c r="E92" s="3"/>
      <c r="F92" s="3"/>
      <c r="G92" s="3"/>
      <c r="H92" s="3"/>
      <c r="I92" s="3"/>
    </row>
    <row r="93" spans="1:9" ht="23.25">
      <c r="A93" s="3"/>
      <c r="B93" s="3"/>
      <c r="C93" s="3"/>
      <c r="D93" s="3"/>
      <c r="E93" s="3"/>
      <c r="F93" s="3"/>
      <c r="G93" s="3"/>
      <c r="H93" s="3"/>
      <c r="I93" s="3"/>
    </row>
    <row r="94" spans="1:9" ht="23.25">
      <c r="A94" s="3"/>
      <c r="B94" s="3"/>
      <c r="C94" s="3"/>
      <c r="D94" s="3"/>
      <c r="E94" s="3"/>
      <c r="F94" s="3"/>
      <c r="G94" s="3"/>
      <c r="H94" s="3"/>
      <c r="I94" s="3"/>
    </row>
    <row r="95" spans="1:9" ht="23.25">
      <c r="A95" s="3"/>
      <c r="B95" s="3"/>
      <c r="C95" s="3"/>
      <c r="D95" s="3"/>
      <c r="E95" s="3"/>
      <c r="F95" s="3"/>
      <c r="G95" s="3"/>
      <c r="H95" s="3"/>
      <c r="I95" s="3"/>
    </row>
    <row r="96" spans="1:9" ht="23.25">
      <c r="A96" s="3"/>
      <c r="B96" s="3"/>
      <c r="C96" s="3"/>
      <c r="D96" s="3"/>
      <c r="E96" s="3"/>
      <c r="F96" s="3"/>
      <c r="G96" s="3"/>
      <c r="H96" s="3"/>
      <c r="I96" s="3"/>
    </row>
    <row r="97" spans="1:9" ht="23.25">
      <c r="A97" s="3"/>
      <c r="B97" s="3"/>
      <c r="C97" s="3"/>
      <c r="D97" s="3"/>
      <c r="E97" s="3"/>
      <c r="F97" s="3"/>
      <c r="G97" s="3"/>
      <c r="H97" s="3"/>
      <c r="I97" s="3"/>
    </row>
    <row r="98" spans="1:9" ht="23.25">
      <c r="A98" s="3"/>
      <c r="B98" s="3"/>
      <c r="C98" s="3"/>
      <c r="D98" s="3"/>
      <c r="E98" s="3"/>
      <c r="F98" s="3"/>
      <c r="G98" s="3"/>
      <c r="H98" s="3"/>
      <c r="I98" s="3"/>
    </row>
    <row r="99" spans="1:9" ht="23.25">
      <c r="A99" s="3"/>
      <c r="B99" s="3"/>
      <c r="C99" s="3"/>
      <c r="D99" s="3"/>
      <c r="E99" s="3"/>
      <c r="F99" s="3"/>
      <c r="G99" s="3"/>
      <c r="H99" s="3"/>
      <c r="I99" s="3"/>
    </row>
    <row r="100" spans="1:9" ht="23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3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23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23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23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23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23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3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3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23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3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3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23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23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23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23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23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23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23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23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23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23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23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23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23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23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23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23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23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23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23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23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23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23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23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23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23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23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23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23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23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23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23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23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23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23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23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23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23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23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23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23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23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23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23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23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23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23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23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23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23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23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23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23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23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23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23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23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23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23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23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23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23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23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23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23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23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23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23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23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23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23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23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23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23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23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23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23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23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23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23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23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23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23.25">
      <c r="A193" s="20"/>
      <c r="B193" s="20"/>
      <c r="C193" s="20"/>
      <c r="D193" s="20"/>
      <c r="E193" s="20"/>
      <c r="F193" s="20"/>
      <c r="G193" s="3"/>
      <c r="H193" s="3"/>
      <c r="I193" s="3"/>
    </row>
    <row r="194" spans="1:9" ht="19.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9.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9.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9.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9.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9.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9.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9.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7:9" ht="19.5">
      <c r="G202" s="20"/>
      <c r="H202" s="20"/>
      <c r="I202" s="20"/>
    </row>
  </sheetData>
  <sheetProtection/>
  <mergeCells count="5">
    <mergeCell ref="A7:C7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7109375" style="0" customWidth="1"/>
    <col min="2" max="2" width="36.28125" style="0" customWidth="1"/>
    <col min="4" max="4" width="11.421875" style="0" customWidth="1"/>
    <col min="5" max="5" width="10.421875" style="0" customWidth="1"/>
    <col min="6" max="6" width="11.421875" style="0" customWidth="1"/>
    <col min="7" max="7" width="10.7109375" style="0" customWidth="1"/>
    <col min="8" max="8" width="11.00390625" style="0" customWidth="1"/>
    <col min="9" max="9" width="13.140625" style="0" customWidth="1"/>
    <col min="10" max="10" width="11.28125" style="0" customWidth="1"/>
  </cols>
  <sheetData>
    <row r="1" spans="1:10" ht="21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>
      <c r="A2" s="29" t="s">
        <v>95</v>
      </c>
      <c r="B2" s="29"/>
      <c r="C2" s="29"/>
      <c r="D2" s="29"/>
      <c r="E2" s="29"/>
      <c r="F2" s="29"/>
      <c r="G2" s="29"/>
      <c r="H2" s="29"/>
      <c r="I2" s="72" t="s">
        <v>144</v>
      </c>
      <c r="J2" s="72"/>
    </row>
    <row r="3" spans="1:10" ht="21">
      <c r="A3" s="29" t="s">
        <v>141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>
      <c r="A4" s="29" t="s">
        <v>0</v>
      </c>
      <c r="B4" s="29"/>
      <c r="C4" s="75" t="s">
        <v>145</v>
      </c>
      <c r="D4" s="75"/>
      <c r="E4" s="29"/>
      <c r="F4" s="29"/>
      <c r="G4" s="29"/>
      <c r="H4" s="29"/>
      <c r="I4" s="29"/>
      <c r="J4" s="29"/>
    </row>
    <row r="5" spans="1:10" ht="21">
      <c r="A5" s="30" t="s">
        <v>1</v>
      </c>
      <c r="B5" s="31" t="s">
        <v>2</v>
      </c>
      <c r="C5" s="31" t="s">
        <v>74</v>
      </c>
      <c r="D5" s="31" t="s">
        <v>75</v>
      </c>
      <c r="E5" s="73" t="s">
        <v>3</v>
      </c>
      <c r="F5" s="74"/>
      <c r="G5" s="73" t="s">
        <v>6</v>
      </c>
      <c r="H5" s="74"/>
      <c r="I5" s="31" t="s">
        <v>8</v>
      </c>
      <c r="J5" s="32" t="s">
        <v>7</v>
      </c>
    </row>
    <row r="6" spans="1:10" ht="21">
      <c r="A6" s="33"/>
      <c r="B6" s="34"/>
      <c r="C6" s="34"/>
      <c r="D6" s="34"/>
      <c r="E6" s="35" t="s">
        <v>4</v>
      </c>
      <c r="F6" s="35" t="s">
        <v>5</v>
      </c>
      <c r="G6" s="36" t="s">
        <v>4</v>
      </c>
      <c r="H6" s="35" t="s">
        <v>5</v>
      </c>
      <c r="I6" s="34" t="s">
        <v>9</v>
      </c>
      <c r="J6" s="37"/>
    </row>
    <row r="7" spans="1:10" ht="21">
      <c r="A7" s="38"/>
      <c r="B7" s="39" t="s">
        <v>143</v>
      </c>
      <c r="C7" s="39"/>
      <c r="D7" s="38"/>
      <c r="E7" s="38"/>
      <c r="F7" s="38"/>
      <c r="G7" s="38"/>
      <c r="H7" s="38"/>
      <c r="I7" s="38"/>
      <c r="J7" s="38"/>
    </row>
    <row r="8" spans="1:10" ht="21">
      <c r="A8" s="40">
        <v>1.1</v>
      </c>
      <c r="B8" s="38" t="s">
        <v>116</v>
      </c>
      <c r="C8" s="41">
        <v>32</v>
      </c>
      <c r="D8" s="40" t="s">
        <v>83</v>
      </c>
      <c r="E8" s="42">
        <v>4300</v>
      </c>
      <c r="F8" s="42">
        <f>SUM(C8)*E8</f>
        <v>137600</v>
      </c>
      <c r="G8" s="42">
        <v>0</v>
      </c>
      <c r="H8" s="42">
        <f>SUM(C8)*G8</f>
        <v>0</v>
      </c>
      <c r="I8" s="42">
        <f>SUM(F8)+H8</f>
        <v>137600</v>
      </c>
      <c r="J8" s="38"/>
    </row>
    <row r="9" spans="1:10" ht="21">
      <c r="A9" s="40">
        <v>1.2</v>
      </c>
      <c r="B9" s="38" t="s">
        <v>118</v>
      </c>
      <c r="C9" s="41">
        <v>4</v>
      </c>
      <c r="D9" s="40" t="s">
        <v>83</v>
      </c>
      <c r="E9" s="42">
        <v>7500</v>
      </c>
      <c r="F9" s="42">
        <f aca="true" t="shared" si="0" ref="F9:F21">SUM(C9)*E9</f>
        <v>30000</v>
      </c>
      <c r="G9" s="42">
        <v>0</v>
      </c>
      <c r="H9" s="42">
        <f aca="true" t="shared" si="1" ref="H9:H21">SUM(C9)*G9</f>
        <v>0</v>
      </c>
      <c r="I9" s="42">
        <f aca="true" t="shared" si="2" ref="I9:I21">SUM(F9)+H9</f>
        <v>30000</v>
      </c>
      <c r="J9" s="38"/>
    </row>
    <row r="10" spans="1:10" ht="21">
      <c r="A10" s="40"/>
      <c r="B10" s="38" t="s">
        <v>117</v>
      </c>
      <c r="C10" s="41"/>
      <c r="D10" s="40"/>
      <c r="E10" s="42"/>
      <c r="F10" s="42">
        <f t="shared" si="0"/>
        <v>0</v>
      </c>
      <c r="G10" s="42"/>
      <c r="H10" s="42">
        <f t="shared" si="1"/>
        <v>0</v>
      </c>
      <c r="I10" s="42">
        <f t="shared" si="2"/>
        <v>0</v>
      </c>
      <c r="J10" s="38"/>
    </row>
    <row r="11" spans="1:10" ht="21">
      <c r="A11" s="40">
        <v>1.3</v>
      </c>
      <c r="B11" s="38" t="s">
        <v>119</v>
      </c>
      <c r="C11" s="41">
        <v>2</v>
      </c>
      <c r="D11" s="40" t="s">
        <v>79</v>
      </c>
      <c r="E11" s="42">
        <v>500</v>
      </c>
      <c r="F11" s="42">
        <f t="shared" si="0"/>
        <v>1000</v>
      </c>
      <c r="G11" s="42">
        <v>0</v>
      </c>
      <c r="H11" s="42">
        <f t="shared" si="1"/>
        <v>0</v>
      </c>
      <c r="I11" s="42">
        <f t="shared" si="2"/>
        <v>1000</v>
      </c>
      <c r="J11" s="38"/>
    </row>
    <row r="12" spans="1:10" ht="21">
      <c r="A12" s="40">
        <v>1.4</v>
      </c>
      <c r="B12" s="43" t="s">
        <v>120</v>
      </c>
      <c r="C12" s="41">
        <v>210</v>
      </c>
      <c r="D12" s="40" t="s">
        <v>132</v>
      </c>
      <c r="E12" s="42">
        <v>0</v>
      </c>
      <c r="F12" s="42">
        <f t="shared" si="0"/>
        <v>0</v>
      </c>
      <c r="G12" s="42">
        <v>900</v>
      </c>
      <c r="H12" s="42">
        <f t="shared" si="1"/>
        <v>189000</v>
      </c>
      <c r="I12" s="42">
        <f t="shared" si="2"/>
        <v>189000</v>
      </c>
      <c r="J12" s="38"/>
    </row>
    <row r="13" spans="1:10" ht="21">
      <c r="A13" s="40">
        <v>1.5</v>
      </c>
      <c r="B13" s="38" t="s">
        <v>121</v>
      </c>
      <c r="C13" s="41">
        <v>1</v>
      </c>
      <c r="D13" s="40" t="s">
        <v>130</v>
      </c>
      <c r="E13" s="42">
        <v>500</v>
      </c>
      <c r="F13" s="42">
        <f t="shared" si="0"/>
        <v>500</v>
      </c>
      <c r="G13" s="42"/>
      <c r="H13" s="42">
        <f t="shared" si="1"/>
        <v>0</v>
      </c>
      <c r="I13" s="42">
        <f t="shared" si="2"/>
        <v>500</v>
      </c>
      <c r="J13" s="38"/>
    </row>
    <row r="14" spans="1:10" ht="21">
      <c r="A14" s="40">
        <v>1.6</v>
      </c>
      <c r="B14" s="38" t="s">
        <v>122</v>
      </c>
      <c r="C14" s="41">
        <v>0</v>
      </c>
      <c r="D14" s="40" t="s">
        <v>130</v>
      </c>
      <c r="E14" s="42">
        <v>0</v>
      </c>
      <c r="F14" s="42">
        <f>SUM(C14)*E14</f>
        <v>0</v>
      </c>
      <c r="G14" s="42"/>
      <c r="H14" s="42">
        <f t="shared" si="1"/>
        <v>0</v>
      </c>
      <c r="I14" s="42">
        <f t="shared" si="2"/>
        <v>0</v>
      </c>
      <c r="J14" s="38"/>
    </row>
    <row r="15" spans="1:10" ht="21">
      <c r="A15" s="40"/>
      <c r="B15" s="39" t="s">
        <v>123</v>
      </c>
      <c r="C15" s="42"/>
      <c r="D15" s="38"/>
      <c r="E15" s="42"/>
      <c r="F15" s="42">
        <f t="shared" si="0"/>
        <v>0</v>
      </c>
      <c r="G15" s="42"/>
      <c r="H15" s="42">
        <f t="shared" si="1"/>
        <v>0</v>
      </c>
      <c r="I15" s="42">
        <f t="shared" si="2"/>
        <v>0</v>
      </c>
      <c r="J15" s="38"/>
    </row>
    <row r="16" spans="1:10" ht="21">
      <c r="A16" s="40">
        <v>2.1</v>
      </c>
      <c r="B16" s="38" t="s">
        <v>124</v>
      </c>
      <c r="C16" s="41">
        <v>10</v>
      </c>
      <c r="D16" s="40" t="s">
        <v>83</v>
      </c>
      <c r="E16" s="42">
        <v>1053</v>
      </c>
      <c r="F16" s="42">
        <f t="shared" si="0"/>
        <v>10530</v>
      </c>
      <c r="G16" s="42">
        <v>398</v>
      </c>
      <c r="H16" s="42">
        <f t="shared" si="1"/>
        <v>3980</v>
      </c>
      <c r="I16" s="42">
        <f t="shared" si="2"/>
        <v>14510</v>
      </c>
      <c r="J16" s="38"/>
    </row>
    <row r="17" spans="1:10" ht="21">
      <c r="A17" s="40">
        <v>2.2</v>
      </c>
      <c r="B17" s="38" t="s">
        <v>125</v>
      </c>
      <c r="C17" s="41">
        <v>1</v>
      </c>
      <c r="D17" s="40" t="s">
        <v>2</v>
      </c>
      <c r="E17" s="42">
        <v>0</v>
      </c>
      <c r="F17" s="42">
        <f t="shared" si="0"/>
        <v>0</v>
      </c>
      <c r="G17" s="42">
        <v>3000</v>
      </c>
      <c r="H17" s="42">
        <f t="shared" si="1"/>
        <v>3000</v>
      </c>
      <c r="I17" s="42">
        <f t="shared" si="2"/>
        <v>3000</v>
      </c>
      <c r="J17" s="38"/>
    </row>
    <row r="18" spans="1:10" ht="21">
      <c r="A18" s="40"/>
      <c r="B18" s="39" t="s">
        <v>131</v>
      </c>
      <c r="C18" s="41"/>
      <c r="D18" s="40"/>
      <c r="E18" s="42"/>
      <c r="F18" s="42"/>
      <c r="G18" s="42"/>
      <c r="H18" s="42"/>
      <c r="I18" s="42"/>
      <c r="J18" s="38"/>
    </row>
    <row r="19" spans="1:10" ht="21">
      <c r="A19" s="40">
        <v>3.1</v>
      </c>
      <c r="B19" s="38" t="s">
        <v>126</v>
      </c>
      <c r="C19" s="41">
        <v>1</v>
      </c>
      <c r="D19" s="40" t="s">
        <v>77</v>
      </c>
      <c r="E19" s="42">
        <v>35000</v>
      </c>
      <c r="F19" s="42">
        <f t="shared" si="0"/>
        <v>35000</v>
      </c>
      <c r="G19" s="42"/>
      <c r="H19" s="42">
        <f t="shared" si="1"/>
        <v>0</v>
      </c>
      <c r="I19" s="42">
        <f t="shared" si="2"/>
        <v>35000</v>
      </c>
      <c r="J19" s="38"/>
    </row>
    <row r="20" spans="1:10" ht="21">
      <c r="A20" s="40">
        <v>3.2</v>
      </c>
      <c r="B20" s="38" t="s">
        <v>127</v>
      </c>
      <c r="C20" s="41">
        <v>1</v>
      </c>
      <c r="D20" s="40" t="s">
        <v>77</v>
      </c>
      <c r="E20" s="42">
        <v>10000</v>
      </c>
      <c r="F20" s="42">
        <f>SUM(C20)*E20</f>
        <v>10000</v>
      </c>
      <c r="G20" s="42"/>
      <c r="H20" s="42">
        <f>SUM(C20)*G20</f>
        <v>0</v>
      </c>
      <c r="I20" s="42">
        <f>SUM(F20)+H20</f>
        <v>10000</v>
      </c>
      <c r="J20" s="38"/>
    </row>
    <row r="21" spans="1:10" ht="21">
      <c r="A21" s="40">
        <v>3.3</v>
      </c>
      <c r="B21" s="38" t="s">
        <v>128</v>
      </c>
      <c r="C21" s="41">
        <v>1</v>
      </c>
      <c r="D21" s="40" t="s">
        <v>77</v>
      </c>
      <c r="E21" s="42">
        <v>6000</v>
      </c>
      <c r="F21" s="42">
        <f t="shared" si="0"/>
        <v>6000</v>
      </c>
      <c r="G21" s="42">
        <v>0</v>
      </c>
      <c r="H21" s="42">
        <f t="shared" si="1"/>
        <v>0</v>
      </c>
      <c r="I21" s="42">
        <f t="shared" si="2"/>
        <v>6000</v>
      </c>
      <c r="J21" s="38"/>
    </row>
    <row r="22" spans="1:10" ht="21">
      <c r="A22" s="40"/>
      <c r="B22" s="38" t="s">
        <v>129</v>
      </c>
      <c r="C22" s="41"/>
      <c r="D22" s="44"/>
      <c r="E22" s="42"/>
      <c r="F22" s="42"/>
      <c r="G22" s="42"/>
      <c r="H22" s="42"/>
      <c r="I22" s="42">
        <f>SUM(I8:I21)</f>
        <v>426610</v>
      </c>
      <c r="J22" s="38"/>
    </row>
    <row r="23" spans="1:10" ht="2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21">
      <c r="A24" s="29"/>
      <c r="B24" s="29"/>
      <c r="C24" s="29"/>
      <c r="D24" s="29"/>
      <c r="E24" s="29"/>
      <c r="F24" s="29"/>
      <c r="G24" s="29"/>
      <c r="H24" s="29"/>
      <c r="I24" s="29"/>
      <c r="J24" s="29"/>
    </row>
  </sheetData>
  <sheetProtection/>
  <mergeCells count="5">
    <mergeCell ref="A1:J1"/>
    <mergeCell ref="E5:F5"/>
    <mergeCell ref="G5:H5"/>
    <mergeCell ref="I2:J2"/>
    <mergeCell ref="C4:D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 computer</dc:creator>
  <cp:keywords/>
  <dc:description/>
  <cp:lastModifiedBy>poona</cp:lastModifiedBy>
  <cp:lastPrinted>2015-07-25T17:37:08Z</cp:lastPrinted>
  <dcterms:created xsi:type="dcterms:W3CDTF">2014-01-20T02:57:28Z</dcterms:created>
  <dcterms:modified xsi:type="dcterms:W3CDTF">2015-07-27T14:44:00Z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